
<file path=[Content_Types].xml><?xml version="1.0" encoding="utf-8"?>
<Types xmlns="http://schemas.openxmlformats.org/package/2006/content-types">
  <Override PartName="/xl/activeX/activeX4.bin" ContentType="application/vnd.ms-office.activeX"/>
  <Override PartName="/xl/activeX/activeX54.bin" ContentType="application/vnd.ms-office.activeX"/>
  <Override PartName="/xl/activeX/activeX148.xml" ContentType="application/vnd.ms-office.activeX+xml"/>
  <Override PartName="/xl/activeX/activeX195.xml" ContentType="application/vnd.ms-office.activeX+xml"/>
  <Override PartName="/xl/activeX/activeX211.xml" ContentType="application/vnd.ms-office.activeX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activeX/activeX32.bin" ContentType="application/vnd.ms-office.activeX"/>
  <Override PartName="/xl/activeX/activeX77.xml" ContentType="application/vnd.ms-office.activeX+xml"/>
  <Override PartName="/xl/activeX/activeX103.bin" ContentType="application/vnd.ms-office.activeX"/>
  <Override PartName="/xl/activeX/activeX150.bin" ContentType="application/vnd.ms-office.activeX"/>
  <Override PartName="/xl/activeX/activeX5.xml" ContentType="application/vnd.ms-office.activeX+xml"/>
  <Override PartName="/xl/activeX/activeX55.xml" ContentType="application/vnd.ms-office.activeX+xml"/>
  <Override PartName="/xl/activeX/activeX126.xml" ContentType="application/vnd.ms-office.activeX+xml"/>
  <Override PartName="/xl/activeX/activeX173.xml" ContentType="application/vnd.ms-office.activeX+xml"/>
  <Default Extension="xml" ContentType="application/xml"/>
  <Override PartName="/xl/activeX/activeX10.bin" ContentType="application/vnd.ms-office.activeX"/>
  <Override PartName="/xl/activeX/activeX104.xml" ContentType="application/vnd.ms-office.activeX+xml"/>
  <Override PartName="/xl/activeX/activeX151.xml" ContentType="application/vnd.ms-office.activeX+xml"/>
  <Override PartName="/xl/activeX/activeX204.bin" ContentType="application/vnd.ms-office.activeX"/>
  <Override PartName="/xl/activeX/activeX33.xml" ContentType="application/vnd.ms-office.activeX+xml"/>
  <Override PartName="/xl/activeX/activeX80.xml" ContentType="application/vnd.ms-office.activeX+xml"/>
  <Override PartName="/xl/activeX/activeX188.bin" ContentType="application/vnd.ms-office.activeX"/>
  <Override PartName="/xl/activeX/activeX11.xml" ContentType="application/vnd.ms-office.activeX+xml"/>
  <Override PartName="/xl/activeX/activeX48.bin" ContentType="application/vnd.ms-office.activeX"/>
  <Override PartName="/xl/activeX/activeX95.bin" ContentType="application/vnd.ms-office.activeX"/>
  <Override PartName="/xl/activeX/activeX119.bin" ContentType="application/vnd.ms-office.activeX"/>
  <Override PartName="/xl/activeX/activeX166.bin" ContentType="application/vnd.ms-office.activeX"/>
  <Override PartName="/xl/activeX/activeX205.xml" ContentType="application/vnd.ms-office.activeX+xml"/>
  <Override PartName="/xl/activeX/activeX144.bin" ContentType="application/vnd.ms-office.activeX"/>
  <Override PartName="/xl/activeX/activeX189.xml" ContentType="application/vnd.ms-office.activeX+xml"/>
  <Override PartName="/xl/activeX/activeX191.bin" ContentType="application/vnd.ms-office.activeX"/>
  <Override PartName="/xl/activeX/activeX26.bin" ContentType="application/vnd.ms-office.activeX"/>
  <Override PartName="/xl/activeX/activeX73.bin" ContentType="application/vnd.ms-office.activeX"/>
  <Override PartName="/xl/activeX/activeX167.xml" ContentType="application/vnd.ms-office.activeX+xml"/>
  <Override PartName="/xl/drawings/drawing7.xml" ContentType="application/vnd.openxmlformats-officedocument.drawing+xml"/>
  <Override PartName="/xl/activeX/activeX1.bin" ContentType="application/vnd.ms-office.activeX"/>
  <Override PartName="/xl/activeX/activeX49.xml" ContentType="application/vnd.ms-office.activeX+xml"/>
  <Override PartName="/xl/activeX/activeX51.bin" ContentType="application/vnd.ms-office.activeX"/>
  <Override PartName="/xl/activeX/activeX96.xml" ContentType="application/vnd.ms-office.activeX+xml"/>
  <Override PartName="/xl/activeX/activeX122.bin" ContentType="application/vnd.ms-office.activeX"/>
  <Override PartName="/xl/worksheets/sheet8.xml" ContentType="application/vnd.openxmlformats-officedocument.spreadsheetml.worksheet+xml"/>
  <Default Extension="emf" ContentType="image/x-emf"/>
  <Override PartName="/xl/activeX/activeX27.xml" ContentType="application/vnd.ms-office.activeX+xml"/>
  <Override PartName="/xl/activeX/activeX74.xml" ContentType="application/vnd.ms-office.activeX+xml"/>
  <Override PartName="/xl/activeX/activeX100.bin" ContentType="application/vnd.ms-office.activeX"/>
  <Override PartName="/xl/activeX/activeX145.xml" ContentType="application/vnd.ms-office.activeX+xml"/>
  <Override PartName="/xl/activeX/activeX192.xml" ContentType="application/vnd.ms-office.activeX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activeX/activeX2.xml" ContentType="application/vnd.ms-office.activeX+xml"/>
  <Override PartName="/xl/activeX/activeX123.xml" ContentType="application/vnd.ms-office.activeX+xml"/>
  <Override PartName="/xl/activeX/activeX170.xml" ContentType="application/vnd.ms-office.activeX+xml"/>
  <Override PartName="/xl/activeX/activeX52.xml" ContentType="application/vnd.ms-office.activeX+xml"/>
  <Override PartName="/xl/activeX/activeX89.bin" ContentType="application/vnd.ms-office.activeX"/>
  <Override PartName="/xl/activeX/activeX30.xml" ContentType="application/vnd.ms-office.activeX+xml"/>
  <Override PartName="/xl/activeX/activeX101.xml" ContentType="application/vnd.ms-office.activeX+xml"/>
  <Override PartName="/xl/activeX/activeX138.bin" ContentType="application/vnd.ms-office.activeX"/>
  <Override PartName="/xl/activeX/activeX185.bin" ContentType="application/vnd.ms-office.activeX"/>
  <Override PartName="/xl/activeX/activeX201.bin" ContentType="application/vnd.ms-office.activeX"/>
  <Override PartName="/xl/calcChain.xml" ContentType="application/vnd.openxmlformats-officedocument.spreadsheetml.calcChain+xml"/>
  <Override PartName="/xl/activeX/activeX67.bin" ContentType="application/vnd.ms-office.activeX"/>
  <Override PartName="/xl/activeX/activeX6.bin" ContentType="application/vnd.ms-office.activeX"/>
  <Override PartName="/xl/activeX/activeX45.bin" ContentType="application/vnd.ms-office.activeX"/>
  <Override PartName="/xl/activeX/activeX56.bin" ContentType="application/vnd.ms-office.activeX"/>
  <Override PartName="/xl/activeX/activeX92.bin" ContentType="application/vnd.ms-office.activeX"/>
  <Override PartName="/xl/activeX/activeX116.bin" ContentType="application/vnd.ms-office.activeX"/>
  <Override PartName="/xl/activeX/activeX163.bin" ContentType="application/vnd.ms-office.activeX"/>
  <Override PartName="/xl/activeX/activeX197.xml" ContentType="application/vnd.ms-office.activeX+xml"/>
  <Override PartName="/xl/activeX/activeX202.xml" ContentType="application/vnd.ms-office.activeX+xml"/>
  <Override PartName="/xl/charts/chart6.xml" ContentType="application/vnd.openxmlformats-officedocument.drawingml.chart+xml"/>
  <Override PartName="/xl/activeX/activeX34.bin" ContentType="application/vnd.ms-office.activeX"/>
  <Override PartName="/xl/activeX/activeX68.xml" ContentType="application/vnd.ms-office.activeX+xml"/>
  <Override PartName="/xl/activeX/activeX79.xml" ContentType="application/vnd.ms-office.activeX+xml"/>
  <Override PartName="/xl/activeX/activeX81.bin" ContentType="application/vnd.ms-office.activeX"/>
  <Override PartName="/xl/activeX/activeX105.bin" ContentType="application/vnd.ms-office.activeX"/>
  <Override PartName="/xl/activeX/activeX139.xml" ContentType="application/vnd.ms-office.activeX+xml"/>
  <Override PartName="/xl/activeX/activeX152.bin" ContentType="application/vnd.ms-office.activeX"/>
  <Override PartName="/xl/activeX/activeX186.xml" ContentType="application/vnd.ms-office.activeX+xml"/>
  <Override PartName="/xl/activeX/activeX7.xml" ContentType="application/vnd.ms-office.activeX+xml"/>
  <Override PartName="/xl/activeX/activeX23.bin" ContentType="application/vnd.ms-office.activeX"/>
  <Override PartName="/xl/activeX/activeX57.xml" ContentType="application/vnd.ms-office.activeX+xml"/>
  <Override PartName="/xl/activeX/activeX70.bin" ContentType="application/vnd.ms-office.activeX"/>
  <Override PartName="/xl/activeX/activeX128.xml" ContentType="application/vnd.ms-office.activeX+xml"/>
  <Override PartName="/xl/activeX/activeX130.bin" ContentType="application/vnd.ms-office.activeX"/>
  <Override PartName="/xl/activeX/activeX141.bin" ContentType="application/vnd.ms-office.activeX"/>
  <Override PartName="/xl/activeX/activeX175.xml" ContentType="application/vnd.ms-office.activeX+xml"/>
  <Override PartName="/xl/drawings/drawing4.xml" ContentType="application/vnd.openxmlformats-officedocument.drawing+xml"/>
  <Override PartName="/xl/activeX/activeX12.bin" ContentType="application/vnd.ms-office.activeX"/>
  <Override PartName="/xl/activeX/activeX46.xml" ContentType="application/vnd.ms-office.activeX+xml"/>
  <Override PartName="/xl/activeX/activeX93.xml" ContentType="application/vnd.ms-office.activeX+xml"/>
  <Override PartName="/xl/activeX/activeX106.xml" ContentType="application/vnd.ms-office.activeX+xml"/>
  <Override PartName="/xl/activeX/activeX117.xml" ContentType="application/vnd.ms-office.activeX+xml"/>
  <Override PartName="/xl/activeX/activeX153.xml" ContentType="application/vnd.ms-office.activeX+xml"/>
  <Override PartName="/xl/activeX/activeX164.xml" ContentType="application/vnd.ms-office.activeX+xml"/>
  <Override PartName="/xl/activeX/activeX206.bin" ContentType="application/vnd.ms-office.activeX"/>
  <Override PartName="/xl/worksheets/sheet5.xml" ContentType="application/vnd.openxmlformats-officedocument.spreadsheetml.worksheet+xml"/>
  <Override PartName="/xl/activeX/activeX24.xml" ContentType="application/vnd.ms-office.activeX+xml"/>
  <Override PartName="/xl/activeX/activeX35.xml" ContentType="application/vnd.ms-office.activeX+xml"/>
  <Override PartName="/xl/activeX/activeX82.xml" ContentType="application/vnd.ms-office.activeX+xml"/>
  <Override PartName="/xl/activeX/activeX142.xml" ContentType="application/vnd.ms-office.activeX+xml"/>
  <Override PartName="/xl/activeX/activeX13.xml" ContentType="application/vnd.ms-office.activeX+xml"/>
  <Override PartName="/xl/activeX/activeX60.xml" ContentType="application/vnd.ms-office.activeX+xml"/>
  <Override PartName="/xl/activeX/activeX71.xml" ContentType="application/vnd.ms-office.activeX+xml"/>
  <Override PartName="/xl/activeX/activeX131.xml" ContentType="application/vnd.ms-office.activeX+xml"/>
  <Override PartName="/xl/activeX/activeX179.bin" ContentType="application/vnd.ms-office.activeX"/>
  <Override PartName="/xl/activeX/activeX97.bin" ContentType="application/vnd.ms-office.activeX"/>
  <Override PartName="/xl/drawings/drawing11.xml" ContentType="application/vnd.openxmlformats-officedocument.drawing+xml"/>
  <Override PartName="/xl/activeX/activeX120.xml" ContentType="application/vnd.ms-office.activeX+xml"/>
  <Override PartName="/xl/activeX/activeX157.bin" ContentType="application/vnd.ms-office.activeX"/>
  <Override PartName="/xl/activeX/activeX168.bin" ContentType="application/vnd.ms-office.activeX"/>
  <Override PartName="/xl/activeX/activeX207.xml" ContentType="application/vnd.ms-office.activeX+xml"/>
  <Override PartName="/xl/activeX/activeX39.bin" ContentType="application/vnd.ms-office.activeX"/>
  <Override PartName="/xl/activeX/activeX86.bin" ContentType="application/vnd.ms-office.activeX"/>
  <Override PartName="/xl/activeX/activeX146.bin" ContentType="application/vnd.ms-office.activeX"/>
  <Override PartName="/xl/activeX/activeX193.bin" ContentType="application/vnd.ms-office.activeX"/>
  <Override PartName="/xl/activeX/activeX17.bin" ContentType="application/vnd.ms-office.activeX"/>
  <Override PartName="/xl/activeX/activeX28.bin" ContentType="application/vnd.ms-office.activeX"/>
  <Override PartName="/xl/activeX/activeX64.bin" ContentType="application/vnd.ms-office.activeX"/>
  <Override PartName="/xl/activeX/activeX75.bin" ContentType="application/vnd.ms-office.activeX"/>
  <Override PartName="/xl/activeX/activeX135.bin" ContentType="application/vnd.ms-office.activeX"/>
  <Override PartName="/xl/activeX/activeX169.xml" ContentType="application/vnd.ms-office.activeX+xml"/>
  <Override PartName="/xl/activeX/activeX182.bin" ContentType="application/vnd.ms-office.activeX"/>
  <Override PartName="/xl/charts/chart10.xml" ContentType="application/vnd.openxmlformats-officedocument.drawingml.chart+xml"/>
  <Override PartName="/xl/activeX/activeX3.bin" ContentType="application/vnd.ms-office.activeX"/>
  <Override PartName="/xl/drawings/drawing9.xml" ContentType="application/vnd.openxmlformats-officedocument.drawing+xml"/>
  <Override PartName="/xl/activeX/activeX53.bin" ContentType="application/vnd.ms-office.activeX"/>
  <Override PartName="/xl/activeX/activeX87.xml" ContentType="application/vnd.ms-office.activeX+xml"/>
  <Override PartName="/xl/activeX/activeX98.xml" ContentType="application/vnd.ms-office.activeX+xml"/>
  <Override PartName="/xl/activeX/activeX113.bin" ContentType="application/vnd.ms-office.activeX"/>
  <Override PartName="/xl/activeX/activeX124.bin" ContentType="application/vnd.ms-office.activeX"/>
  <Override PartName="/xl/activeX/activeX158.xml" ContentType="application/vnd.ms-office.activeX+xml"/>
  <Override PartName="/xl/activeX/activeX160.bin" ContentType="application/vnd.ms-office.activeX"/>
  <Override PartName="/xl/activeX/activeX171.bin" ContentType="application/vnd.ms-office.activeX"/>
  <Override PartName="/xl/activeX/activeX210.xml" ContentType="application/vnd.ms-office.activeX+xml"/>
  <Override PartName="/xl/activeX/activeX29.xml" ContentType="application/vnd.ms-office.activeX+xml"/>
  <Override PartName="/xl/activeX/activeX42.bin" ContentType="application/vnd.ms-office.activeX"/>
  <Override PartName="/xl/activeX/activeX76.xml" ContentType="application/vnd.ms-office.activeX+xml"/>
  <Override PartName="/xl/activeX/activeX102.bin" ContentType="application/vnd.ms-office.activeX"/>
  <Override PartName="/xl/activeX/activeX136.xml" ContentType="application/vnd.ms-office.activeX+xml"/>
  <Override PartName="/xl/activeX/activeX147.xml" ContentType="application/vnd.ms-office.activeX+xml"/>
  <Override PartName="/xl/activeX/activeX183.xml" ContentType="application/vnd.ms-office.activeX+xml"/>
  <Override PartName="/xl/activeX/activeX194.xml" ContentType="application/vnd.ms-office.activeX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activeX/activeX18.xml" ContentType="application/vnd.ms-office.activeX+xml"/>
  <Override PartName="/xl/activeX/activeX20.bin" ContentType="application/vnd.ms-office.activeX"/>
  <Override PartName="/xl/activeX/activeX31.bin" ContentType="application/vnd.ms-office.activeX"/>
  <Override PartName="/xl/activeX/activeX65.xml" ContentType="application/vnd.ms-office.activeX+xml"/>
  <Override PartName="/xl/activeX/activeX125.xml" ContentType="application/vnd.ms-office.activeX+xml"/>
  <Override PartName="/xl/activeX/activeX172.xml" ContentType="application/vnd.ms-office.activeX+xml"/>
  <Override PartName="/xl/activeX/activeX4.xml" ContentType="application/vnd.ms-office.activeX+xml"/>
  <Override PartName="/xl/activeX/activeX43.xml" ContentType="application/vnd.ms-office.activeX+xml"/>
  <Override PartName="/xl/activeX/activeX54.xml" ContentType="application/vnd.ms-office.activeX+xml"/>
  <Override PartName="/xl/activeX/activeX90.xml" ContentType="application/vnd.ms-office.activeX+xml"/>
  <Override PartName="/xl/activeX/activeX114.xml" ContentType="application/vnd.ms-office.activeX+xml"/>
  <Override PartName="/xl/activeX/activeX161.xml" ContentType="application/vnd.ms-office.activeX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32.xml" ContentType="application/vnd.ms-office.activeX+xml"/>
  <Override PartName="/xl/activeX/activeX103.xml" ContentType="application/vnd.ms-office.activeX+xml"/>
  <Override PartName="/xl/activeX/activeX150.xml" ContentType="application/vnd.ms-office.activeX+xml"/>
  <Override PartName="/xl/activeX/activeX198.bin" ContentType="application/vnd.ms-office.activeX"/>
  <Override PartName="/xl/activeX/activeX203.bin" ContentType="application/vnd.ms-office.activeX"/>
  <Override PartName="/xl/activeX/activeX21.xml" ContentType="application/vnd.ms-office.activeX+xml"/>
  <Override PartName="/xl/activeX/activeX69.bin" ContentType="application/vnd.ms-office.activeX"/>
  <Override PartName="/xl/activeX/activeX129.bin" ContentType="application/vnd.ms-office.activeX"/>
  <Override PartName="/xl/activeX/activeX176.bin" ContentType="application/vnd.ms-office.activeX"/>
  <Override PartName="/xl/activeX/activeX18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8.bin" ContentType="application/vnd.ms-office.activeX"/>
  <Override PartName="/xl/activeX/activeX118.bin" ContentType="application/vnd.ms-office.activeX"/>
  <Override PartName="/xl/activeX/activeX165.bin" ContentType="application/vnd.ms-office.activeX"/>
  <Override PartName="/xl/activeX/activeX199.xml" ContentType="application/vnd.ms-office.activeX+xml"/>
  <Override PartName="/xl/activeX/activeX204.xml" ContentType="application/vnd.ms-office.activeX+xml"/>
  <Override PartName="/xl/charts/chart8.xml" ContentType="application/vnd.openxmlformats-officedocument.drawingml.chart+xml"/>
  <Override PartName="/xl/activeX/activeX36.bin" ContentType="application/vnd.ms-office.activeX"/>
  <Override PartName="/xl/activeX/activeX47.bin" ContentType="application/vnd.ms-office.activeX"/>
  <Override PartName="/xl/activeX/activeX83.bin" ContentType="application/vnd.ms-office.activeX"/>
  <Override PartName="/xl/activeX/activeX94.bin" ContentType="application/vnd.ms-office.activeX"/>
  <Override PartName="/xl/activeX/activeX107.bin" ContentType="application/vnd.ms-office.activeX"/>
  <Override PartName="/xl/activeX/activeX154.bin" ContentType="application/vnd.ms-office.activeX"/>
  <Override PartName="/xl/activeX/activeX188.xml" ContentType="application/vnd.ms-office.activeX+xml"/>
  <Override PartName="/xl/activeX/activeX9.xml" ContentType="application/vnd.ms-office.activeX+xml"/>
  <Override PartName="/xl/activeX/activeX25.bin" ContentType="application/vnd.ms-office.activeX"/>
  <Override PartName="/xl/activeX/activeX59.xml" ContentType="application/vnd.ms-office.activeX+xml"/>
  <Override PartName="/xl/activeX/activeX72.bin" ContentType="application/vnd.ms-office.activeX"/>
  <Override PartName="/xl/activeX/activeX132.bin" ContentType="application/vnd.ms-office.activeX"/>
  <Override PartName="/xl/activeX/activeX143.bin" ContentType="application/vnd.ms-office.activeX"/>
  <Override PartName="/xl/activeX/activeX177.xml" ContentType="application/vnd.ms-office.activeX+xml"/>
  <Override PartName="/xl/activeX/activeX190.bin" ContentType="application/vnd.ms-office.activeX"/>
  <Override PartName="/xl/drawings/drawing6.xml" ContentType="application/vnd.openxmlformats-officedocument.drawing+xml"/>
  <Override PartName="/xl/activeX/activeX14.bin" ContentType="application/vnd.ms-office.activeX"/>
  <Override PartName="/xl/activeX/activeX48.xml" ContentType="application/vnd.ms-office.activeX+xml"/>
  <Override PartName="/xl/activeX/activeX61.bin" ContentType="application/vnd.ms-office.activeX"/>
  <Override PartName="/xl/activeX/activeX95.xml" ContentType="application/vnd.ms-office.activeX+xml"/>
  <Override PartName="/xl/activeX/activeX108.xml" ContentType="application/vnd.ms-office.activeX+xml"/>
  <Override PartName="/xl/activeX/activeX119.xml" ContentType="application/vnd.ms-office.activeX+xml"/>
  <Override PartName="/xl/activeX/activeX121.bin" ContentType="application/vnd.ms-office.activeX"/>
  <Override PartName="/xl/activeX/activeX155.xml" ContentType="application/vnd.ms-office.activeX+xml"/>
  <Override PartName="/xl/activeX/activeX166.xml" ContentType="application/vnd.ms-office.activeX+xml"/>
  <Override PartName="/xl/activeX/activeX208.bin" ContentType="application/vnd.ms-office.activeX"/>
  <Override PartName="/xl/worksheets/sheet7.xml" ContentType="application/vnd.openxmlformats-officedocument.spreadsheetml.worksheet+xml"/>
  <Override PartName="/xl/activeX/activeX37.xml" ContentType="application/vnd.ms-office.activeX+xml"/>
  <Override PartName="/xl/activeX/activeX50.bin" ContentType="application/vnd.ms-office.activeX"/>
  <Override PartName="/xl/activeX/activeX84.xml" ContentType="application/vnd.ms-office.activeX+xml"/>
  <Override PartName="/xl/activeX/activeX110.bin" ContentType="application/vnd.ms-office.activeX"/>
  <Override PartName="/xl/activeX/activeX144.xml" ContentType="application/vnd.ms-office.activeX+xml"/>
  <Override PartName="/xl/activeX/activeX191.xml" ContentType="application/vnd.ms-office.activeX+xml"/>
  <Override PartName="/xl/activeX/activeX15.xml" ContentType="application/vnd.ms-office.activeX+xml"/>
  <Override PartName="/xl/activeX/activeX26.xml" ContentType="application/vnd.ms-office.activeX+xml"/>
  <Override PartName="/xl/activeX/activeX62.xml" ContentType="application/vnd.ms-office.activeX+xml"/>
  <Override PartName="/xl/activeX/activeX73.xml" ContentType="application/vnd.ms-office.activeX+xml"/>
  <Override PartName="/xl/activeX/activeX133.xml" ContentType="application/vnd.ms-office.activeX+xml"/>
  <Override PartName="/xl/activeX/activeX180.xml" ContentType="application/vnd.ms-office.activeX+xml"/>
  <Override PartName="/xl/activeX/activeX1.xml" ContentType="application/vnd.ms-office.activeX+xml"/>
  <Override PartName="/xl/activeX/activeX51.xml" ContentType="application/vnd.ms-office.activeX+xml"/>
  <Override PartName="/xl/activeX/activeX99.bin" ContentType="application/vnd.ms-office.activeX"/>
  <Override PartName="/xl/activeX/activeX111.xml" ContentType="application/vnd.ms-office.activeX+xml"/>
  <Override PartName="/xl/activeX/activeX122.xml" ContentType="application/vnd.ms-office.activeX+xml"/>
  <Override PartName="/xl/activeX/activeX159.bin" ContentType="application/vnd.ms-office.activeX"/>
  <Override PartName="/xl/activeX/activeX209.xml" ContentType="application/vnd.ms-office.activeX+xml"/>
  <Override PartName="/xl/activeX/activeX40.xml" ContentType="application/vnd.ms-office.activeX+xml"/>
  <Override PartName="/xl/activeX/activeX88.bin" ContentType="application/vnd.ms-office.activeX"/>
  <Override PartName="/xl/activeX/activeX100.xml" ContentType="application/vnd.ms-office.activeX+xml"/>
  <Override PartName="/xl/activeX/activeX148.bin" ContentType="application/vnd.ms-office.activeX"/>
  <Override PartName="/xl/activeX/activeX195.bin" ContentType="application/vnd.ms-office.activeX"/>
  <Override PartName="/xl/activeX/activeX200.bin" ContentType="application/vnd.ms-office.activeX"/>
  <Override PartName="/xl/activeX/activeX211.bin" ContentType="application/vnd.ms-office.activeX"/>
  <Override PartName="/xl/sharedStrings.xml" ContentType="application/vnd.openxmlformats-officedocument.spreadsheetml.sharedStrings+xml"/>
  <Override PartName="/xl/activeX/activeX19.bin" ContentType="application/vnd.ms-office.activeX"/>
  <Override PartName="/xl/activeX/activeX66.bin" ContentType="application/vnd.ms-office.activeX"/>
  <Override PartName="/xl/activeX/activeX77.bin" ContentType="application/vnd.ms-office.activeX"/>
  <Override PartName="/xl/activeX/activeX137.bin" ContentType="application/vnd.ms-office.activeX"/>
  <Override PartName="/xl/activeX/activeX184.bin" ContentType="application/vnd.ms-office.activeX"/>
  <Override PartName="/xl/charts/chart12.xml" ContentType="application/vnd.openxmlformats-officedocument.drawingml.chart+xml"/>
  <Override PartName="/xl/activeX/activeX5.bin" ContentType="application/vnd.ms-office.activeX"/>
  <Override PartName="/xl/activeX/activeX55.bin" ContentType="application/vnd.ms-office.activeX"/>
  <Override PartName="/xl/activeX/activeX89.xml" ContentType="application/vnd.ms-office.activeX+xml"/>
  <Override PartName="/xl/activeX/activeX115.bin" ContentType="application/vnd.ms-office.activeX"/>
  <Override PartName="/xl/activeX/activeX126.bin" ContentType="application/vnd.ms-office.activeX"/>
  <Override PartName="/xl/activeX/activeX162.bin" ContentType="application/vnd.ms-office.activeX"/>
  <Override PartName="/xl/activeX/activeX173.bin" ContentType="application/vnd.ms-office.activeX"/>
  <Override PartName="/xl/activeX/activeX212.xml" ContentType="application/vnd.ms-office.activeX+xml"/>
  <Default Extension="bin" ContentType="application/vnd.openxmlformats-officedocument.spreadsheetml.printerSettings"/>
  <Override PartName="/xl/activeX/activeX44.bin" ContentType="application/vnd.ms-office.activeX"/>
  <Override PartName="/xl/activeX/activeX78.xml" ContentType="application/vnd.ms-office.activeX+xml"/>
  <Override PartName="/xl/activeX/activeX91.bin" ContentType="application/vnd.ms-office.activeX"/>
  <Override PartName="/xl/activeX/activeX104.bin" ContentType="application/vnd.ms-office.activeX"/>
  <Override PartName="/xl/activeX/activeX138.xml" ContentType="application/vnd.ms-office.activeX+xml"/>
  <Override PartName="/xl/activeX/activeX149.xml" ContentType="application/vnd.ms-office.activeX+xml"/>
  <Override PartName="/xl/activeX/activeX151.bin" ContentType="application/vnd.ms-office.activeX"/>
  <Override PartName="/xl/activeX/activeX185.xml" ContentType="application/vnd.ms-office.activeX+xml"/>
  <Override PartName="/xl/activeX/activeX196.xml" ContentType="application/vnd.ms-office.activeX+xml"/>
  <Override PartName="/xl/activeX/activeX201.xml" ContentType="application/vnd.ms-office.activeX+xml"/>
  <Override PartName="/xl/charts/chart5.xml" ContentType="application/vnd.openxmlformats-officedocument.drawingml.chart+xml"/>
  <Override PartName="/xl/activeX/activeX22.bin" ContentType="application/vnd.ms-office.activeX"/>
  <Override PartName="/xl/activeX/activeX33.bin" ContentType="application/vnd.ms-office.activeX"/>
  <Override PartName="/xl/activeX/activeX67.xml" ContentType="application/vnd.ms-office.activeX+xml"/>
  <Override PartName="/xl/activeX/activeX80.bin" ContentType="application/vnd.ms-office.activeX"/>
  <Override PartName="/xl/activeX/activeX127.xml" ContentType="application/vnd.ms-office.activeX+xml"/>
  <Override PartName="/xl/activeX/activeX140.bin" ContentType="application/vnd.ms-office.activeX"/>
  <Override PartName="/xl/activeX/activeX174.xml" ContentType="application/vnd.ms-office.activeX+xml"/>
  <Override PartName="/xl/activeX/activeX6.xml" ContentType="application/vnd.ms-office.activeX+xml"/>
  <Override PartName="/xl/activeX/activeX11.bin" ContentType="application/vnd.ms-office.activeX"/>
  <Override PartName="/xl/activeX/activeX45.xml" ContentType="application/vnd.ms-office.activeX+xml"/>
  <Override PartName="/xl/activeX/activeX56.xml" ContentType="application/vnd.ms-office.activeX+xml"/>
  <Override PartName="/xl/activeX/activeX92.xml" ContentType="application/vnd.ms-office.activeX+xml"/>
  <Override PartName="/xl/activeX/activeX116.xml" ContentType="application/vnd.ms-office.activeX+xml"/>
  <Override PartName="/xl/activeX/activeX163.xml" ContentType="application/vnd.ms-office.activeX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activeX/activeX34.xml" ContentType="application/vnd.ms-office.activeX+xml"/>
  <Override PartName="/xl/activeX/activeX81.xml" ContentType="application/vnd.ms-office.activeX+xml"/>
  <Override PartName="/xl/activeX/activeX105.xml" ContentType="application/vnd.ms-office.activeX+xml"/>
  <Override PartName="/xl/activeX/activeX152.xml" ContentType="application/vnd.ms-office.activeX+xml"/>
  <Override PartName="/xl/activeX/activeX205.bin" ContentType="application/vnd.ms-office.activeX"/>
  <Override PartName="/xl/activeX/activeX23.xml" ContentType="application/vnd.ms-office.activeX+xml"/>
  <Override PartName="/xl/activeX/activeX70.xml" ContentType="application/vnd.ms-office.activeX+xml"/>
  <Override PartName="/xl/activeX/activeX130.xml" ContentType="application/vnd.ms-office.activeX+xml"/>
  <Override PartName="/xl/activeX/activeX141.xml" ContentType="application/vnd.ms-office.activeX+xml"/>
  <Override PartName="/xl/activeX/activeX178.bin" ContentType="application/vnd.ms-office.activeX"/>
  <Override PartName="/xl/activeX/activeX189.bin" ContentType="application/vnd.ms-office.activeX"/>
  <Default Extension="vml" ContentType="application/vnd.openxmlformats-officedocument.vmlDrawing"/>
  <Override PartName="/xl/activeX/activeX12.xml" ContentType="application/vnd.ms-office.activeX+xml"/>
  <Override PartName="/xl/activeX/activeX167.bin" ContentType="application/vnd.ms-office.activeX"/>
  <Override PartName="/xl/activeX/activeX206.xml" ContentType="application/vnd.ms-office.activeX+xml"/>
  <Override PartName="/xl/activeX/activeX38.bin" ContentType="application/vnd.ms-office.activeX"/>
  <Override PartName="/xl/activeX/activeX49.bin" ContentType="application/vnd.ms-office.activeX"/>
  <Override PartName="/xl/drawings/drawing10.xml" ContentType="application/vnd.openxmlformats-officedocument.drawing+xml"/>
  <Override PartName="/xl/activeX/activeX85.bin" ContentType="application/vnd.ms-office.activeX"/>
  <Override PartName="/xl/activeX/activeX96.bin" ContentType="application/vnd.ms-office.activeX"/>
  <Override PartName="/xl/activeX/activeX109.bin" ContentType="application/vnd.ms-office.activeX"/>
  <Override PartName="/xl/activeX/activeX156.bin" ContentType="application/vnd.ms-office.activeX"/>
  <Override PartName="/xl/activeX/activeX27.bin" ContentType="application/vnd.ms-office.activeX"/>
  <Override PartName="/xl/activeX/activeX74.bin" ContentType="application/vnd.ms-office.activeX"/>
  <Override PartName="/xl/activeX/activeX134.bin" ContentType="application/vnd.ms-office.activeX"/>
  <Override PartName="/xl/activeX/activeX145.bin" ContentType="application/vnd.ms-office.activeX"/>
  <Override PartName="/xl/activeX/activeX179.xml" ContentType="application/vnd.ms-office.activeX+xml"/>
  <Override PartName="/xl/activeX/activeX181.bin" ContentType="application/vnd.ms-office.activeX"/>
  <Override PartName="/xl/activeX/activeX192.bin" ContentType="application/vnd.ms-office.activeX"/>
  <Override PartName="/docProps/core.xml" ContentType="application/vnd.openxmlformats-package.core-properties+xml"/>
  <Override PartName="/xl/activeX/activeX2.bin" ContentType="application/vnd.ms-office.activeX"/>
  <Override PartName="/xl/activeX/activeX16.bin" ContentType="application/vnd.ms-office.activeX"/>
  <Override PartName="/xl/activeX/activeX63.bin" ContentType="application/vnd.ms-office.activeX"/>
  <Override PartName="/xl/activeX/activeX97.xml" ContentType="application/vnd.ms-office.activeX+xml"/>
  <Override PartName="/xl/activeX/activeX123.bin" ContentType="application/vnd.ms-office.activeX"/>
  <Override PartName="/xl/activeX/activeX157.xml" ContentType="application/vnd.ms-office.activeX+xml"/>
  <Override PartName="/xl/activeX/activeX168.xml" ContentType="application/vnd.ms-office.activeX+xml"/>
  <Override PartName="/xl/activeX/activeX170.bin" ContentType="application/vnd.ms-office.activeX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activeX/activeX39.xml" ContentType="application/vnd.ms-office.activeX+xml"/>
  <Override PartName="/xl/activeX/activeX41.bin" ContentType="application/vnd.ms-office.activeX"/>
  <Override PartName="/xl/activeX/activeX52.bin" ContentType="application/vnd.ms-office.activeX"/>
  <Override PartName="/xl/activeX/activeX86.xml" ContentType="application/vnd.ms-office.activeX+xml"/>
  <Override PartName="/xl/activeX/activeX112.bin" ContentType="application/vnd.ms-office.activeX"/>
  <Override PartName="/xl/activeX/activeX146.xml" ContentType="application/vnd.ms-office.activeX+xml"/>
  <Override PartName="/xl/activeX/activeX193.xml" ContentType="application/vnd.ms-office.activeX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activeX/activeX17.xml" ContentType="application/vnd.ms-office.activeX+xml"/>
  <Override PartName="/xl/activeX/activeX28.xml" ContentType="application/vnd.ms-office.activeX+xml"/>
  <Override PartName="/xl/activeX/activeX30.bin" ContentType="application/vnd.ms-office.activeX"/>
  <Override PartName="/xl/activeX/activeX64.xml" ContentType="application/vnd.ms-office.activeX+xml"/>
  <Override PartName="/xl/activeX/activeX75.xml" ContentType="application/vnd.ms-office.activeX+xml"/>
  <Override PartName="/xl/activeX/activeX101.bin" ContentType="application/vnd.ms-office.activeX"/>
  <Override PartName="/xl/activeX/activeX135.xml" ContentType="application/vnd.ms-office.activeX+xml"/>
  <Override PartName="/xl/activeX/activeX182.xml" ContentType="application/vnd.ms-office.activeX+xml"/>
  <Default Extension="rels" ContentType="application/vnd.openxmlformats-package.relationships+xml"/>
  <Override PartName="/xl/activeX/activeX3.xml" ContentType="application/vnd.ms-office.activeX+xml"/>
  <Override PartName="/xl/activeX/activeX53.xml" ContentType="application/vnd.ms-office.activeX+xml"/>
  <Override PartName="/xl/activeX/activeX113.xml" ContentType="application/vnd.ms-office.activeX+xml"/>
  <Override PartName="/xl/activeX/activeX124.xml" ContentType="application/vnd.ms-office.activeX+xml"/>
  <Override PartName="/xl/activeX/activeX160.xml" ContentType="application/vnd.ms-office.activeX+xml"/>
  <Override PartName="/xl/activeX/activeX171.xml" ContentType="application/vnd.ms-office.activeX+xml"/>
  <Override PartName="/xl/activeX/activeX42.xml" ContentType="application/vnd.ms-office.activeX+xml"/>
  <Override PartName="/xl/activeX/activeX102.xml" ContentType="application/vnd.ms-office.activeX+xml"/>
  <Override PartName="/xl/activeX/activeX197.bin" ContentType="application/vnd.ms-office.activeX"/>
  <Override PartName="/xl/activeX/activeX202.bin" ContentType="application/vnd.ms-office.activeX"/>
  <Override PartName="/xl/worksheets/sheet1.xml" ContentType="application/vnd.openxmlformats-officedocument.spreadsheetml.worksheet+xml"/>
  <Override PartName="/xl/activeX/activeX20.xml" ContentType="application/vnd.ms-office.activeX+xml"/>
  <Override PartName="/xl/activeX/activeX31.xml" ContentType="application/vnd.ms-office.activeX+xml"/>
  <Override PartName="/xl/activeX/activeX68.bin" ContentType="application/vnd.ms-office.activeX"/>
  <Override PartName="/xl/activeX/activeX79.bin" ContentType="application/vnd.ms-office.activeX"/>
  <Override PartName="/xl/activeX/activeX139.bin" ContentType="application/vnd.ms-office.activeX"/>
  <Override PartName="/xl/activeX/activeX186.bin" ContentType="application/vnd.ms-office.activeX"/>
  <Override PartName="/xl/activeX/activeX7.bin" ContentType="application/vnd.ms-office.activeX"/>
  <Override PartName="/xl/activeX/activeX57.bin" ContentType="application/vnd.ms-office.activeX"/>
  <Override PartName="/xl/activeX/activeX128.bin" ContentType="application/vnd.ms-office.activeX"/>
  <Override PartName="/xl/activeX/activeX175.bin" ContentType="application/vnd.ms-office.activeX"/>
  <Override PartName="/xl/activeX/activeX46.bin" ContentType="application/vnd.ms-office.activeX"/>
  <Override PartName="/xl/activeX/activeX93.bin" ContentType="application/vnd.ms-office.activeX"/>
  <Override PartName="/xl/activeX/activeX106.bin" ContentType="application/vnd.ms-office.activeX"/>
  <Override PartName="/xl/activeX/activeX117.bin" ContentType="application/vnd.ms-office.activeX"/>
  <Override PartName="/xl/activeX/activeX153.bin" ContentType="application/vnd.ms-office.activeX"/>
  <Override PartName="/xl/activeX/activeX164.bin" ContentType="application/vnd.ms-office.activeX"/>
  <Override PartName="/xl/activeX/activeX198.xml" ContentType="application/vnd.ms-office.activeX+xml"/>
  <Override PartName="/xl/activeX/activeX203.xml" ContentType="application/vnd.ms-office.activeX+xml"/>
  <Override PartName="/xl/charts/chart7.xml" ContentType="application/vnd.openxmlformats-officedocument.drawingml.chart+xml"/>
  <Override PartName="/xl/activeX/activeX35.bin" ContentType="application/vnd.ms-office.activeX"/>
  <Override PartName="/xl/activeX/activeX69.xml" ContentType="application/vnd.ms-office.activeX+xml"/>
  <Override PartName="/xl/activeX/activeX82.bin" ContentType="application/vnd.ms-office.activeX"/>
  <Override PartName="/xl/activeX/activeX129.xml" ContentType="application/vnd.ms-office.activeX+xml"/>
  <Override PartName="/xl/activeX/activeX142.bin" ContentType="application/vnd.ms-office.activeX"/>
  <Override PartName="/xl/activeX/activeX176.xml" ContentType="application/vnd.ms-office.activeX+xml"/>
  <Override PartName="/xl/activeX/activeX187.xml" ContentType="application/vnd.ms-office.activeX+xml"/>
  <Override PartName="/xl/activeX/activeX8.xml" ContentType="application/vnd.ms-office.activeX+xml"/>
  <Override PartName="/xl/activeX/activeX13.bin" ContentType="application/vnd.ms-office.activeX"/>
  <Override PartName="/xl/activeX/activeX24.bin" ContentType="application/vnd.ms-office.activeX"/>
  <Override PartName="/xl/activeX/activeX47.xml" ContentType="application/vnd.ms-office.activeX+xml"/>
  <Override PartName="/xl/activeX/activeX58.xml" ContentType="application/vnd.ms-office.activeX+xml"/>
  <Override PartName="/xl/activeX/activeX60.bin" ContentType="application/vnd.ms-office.activeX"/>
  <Override PartName="/xl/activeX/activeX71.bin" ContentType="application/vnd.ms-office.activeX"/>
  <Override PartName="/xl/activeX/activeX118.xml" ContentType="application/vnd.ms-office.activeX+xml"/>
  <Override PartName="/xl/activeX/activeX131.bin" ContentType="application/vnd.ms-office.activeX"/>
  <Override PartName="/xl/activeX/activeX165.xml" ContentType="application/vnd.ms-office.activeX+xml"/>
  <Override PartName="/xl/worksheets/sheet6.xml" ContentType="application/vnd.openxmlformats-officedocument.spreadsheetml.worksheet+xml"/>
  <Override PartName="/xl/drawings/drawing5.xml" ContentType="application/vnd.openxmlformats-officedocument.drawing+xml"/>
  <Default Extension="jpeg" ContentType="image/jpeg"/>
  <Override PartName="/xl/activeX/activeX36.xml" ContentType="application/vnd.ms-office.activeX+xml"/>
  <Override PartName="/xl/activeX/activeX83.xml" ContentType="application/vnd.ms-office.activeX+xml"/>
  <Override PartName="/xl/activeX/activeX94.xml" ContentType="application/vnd.ms-office.activeX+xml"/>
  <Override PartName="/xl/activeX/activeX107.xml" ContentType="application/vnd.ms-office.activeX+xml"/>
  <Override PartName="/xl/activeX/activeX120.bin" ContentType="application/vnd.ms-office.activeX"/>
  <Override PartName="/xl/activeX/activeX154.xml" ContentType="application/vnd.ms-office.activeX+xml"/>
  <Override PartName="/xl/activeX/activeX207.bin" ContentType="application/vnd.ms-office.activeX"/>
  <Override PartName="/xl/activeX/activeX25.xml" ContentType="application/vnd.ms-office.activeX+xml"/>
  <Override PartName="/xl/activeX/activeX72.xml" ContentType="application/vnd.ms-office.activeX+xml"/>
  <Override PartName="/xl/activeX/activeX132.xml" ContentType="application/vnd.ms-office.activeX+xml"/>
  <Override PartName="/xl/activeX/activeX143.xml" ContentType="application/vnd.ms-office.activeX+xml"/>
  <Override PartName="/xl/activeX/activeX190.xml" ContentType="application/vnd.ms-office.activeX+xml"/>
  <Override PartName="/xl/activeX/activeX14.xml" ContentType="application/vnd.ms-office.activeX+xml"/>
  <Override PartName="/xl/activeX/activeX61.xml" ContentType="application/vnd.ms-office.activeX+xml"/>
  <Override PartName="/xl/activeX/activeX121.xml" ContentType="application/vnd.ms-office.activeX+xml"/>
  <Override PartName="/xl/activeX/activeX169.bin" ContentType="application/vnd.ms-office.activeX"/>
  <Override PartName="/xl/activeX/activeX208.xml" ContentType="application/vnd.ms-office.activeX+xml"/>
  <Override PartName="/xl/activeX/activeX50.xml" ContentType="application/vnd.ms-office.activeX+xml"/>
  <Override PartName="/xl/activeX/activeX87.bin" ContentType="application/vnd.ms-office.activeX"/>
  <Override PartName="/xl/activeX/activeX98.bin" ContentType="application/vnd.ms-office.activeX"/>
  <Override PartName="/xl/activeX/activeX110.xml" ContentType="application/vnd.ms-office.activeX+xml"/>
  <Override PartName="/xl/activeX/activeX158.bin" ContentType="application/vnd.ms-office.activeX"/>
  <Override PartName="/xl/drawings/drawing12.xml" ContentType="application/vnd.openxmlformats-officedocument.drawing+xml"/>
  <Override PartName="/xl/activeX/activeX210.bin" ContentType="application/vnd.ms-office.activeX"/>
  <Override PartName="/xl/activeX/activeX29.bin" ContentType="application/vnd.ms-office.activeX"/>
  <Override PartName="/xl/activeX/activeX76.bin" ContentType="application/vnd.ms-office.activeX"/>
  <Override PartName="/xl/activeX/activeX136.bin" ContentType="application/vnd.ms-office.activeX"/>
  <Override PartName="/xl/activeX/activeX147.bin" ContentType="application/vnd.ms-office.activeX"/>
  <Override PartName="/xl/activeX/activeX183.bin" ContentType="application/vnd.ms-office.activeX"/>
  <Override PartName="/xl/activeX/activeX194.bin" ContentType="application/vnd.ms-office.activeX"/>
  <Override PartName="/xl/charts/chart11.xml" ContentType="application/vnd.openxmlformats-officedocument.drawingml.chart+xml"/>
  <Override PartName="/xl/activeX/activeX18.bin" ContentType="application/vnd.ms-office.activeX"/>
  <Override PartName="/xl/activeX/activeX65.bin" ContentType="application/vnd.ms-office.activeX"/>
  <Override PartName="/xl/activeX/activeX99.xml" ContentType="application/vnd.ms-office.activeX+xml"/>
  <Override PartName="/xl/activeX/activeX125.bin" ContentType="application/vnd.ms-office.activeX"/>
  <Override PartName="/xl/activeX/activeX159.xml" ContentType="application/vnd.ms-office.activeX+xml"/>
  <Override PartName="/xl/activeX/activeX172.bin" ContentType="application/vnd.ms-office.activeX"/>
  <Override PartName="/xl/activeX/activeX43.bin" ContentType="application/vnd.ms-office.activeX"/>
  <Override PartName="/xl/activeX/activeX88.xml" ContentType="application/vnd.ms-office.activeX+xml"/>
  <Override PartName="/xl/activeX/activeX90.bin" ContentType="application/vnd.ms-office.activeX"/>
  <Override PartName="/xl/activeX/activeX114.bin" ContentType="application/vnd.ms-office.activeX"/>
  <Override PartName="/xl/activeX/activeX161.bin" ContentType="application/vnd.ms-office.activeX"/>
  <Override PartName="/xl/activeX/activeX200.xml" ContentType="application/vnd.ms-office.activeX+xml"/>
  <Override PartName="/xl/activeX/activeX19.xml" ContentType="application/vnd.ms-office.activeX+xml"/>
  <Override PartName="/xl/activeX/activeX66.xml" ContentType="application/vnd.ms-office.activeX+xml"/>
  <Override PartName="/xl/activeX/activeX137.xml" ContentType="application/vnd.ms-office.activeX+xml"/>
  <Override PartName="/xl/activeX/activeX184.xml" ContentType="application/vnd.ms-office.activeX+xml"/>
  <Override PartName="/xl/activeX/activeX21.bin" ContentType="application/vnd.ms-office.activeX"/>
  <Override PartName="/xl/activeX/activeX115.xml" ContentType="application/vnd.ms-office.activeX+xml"/>
  <Override PartName="/xl/activeX/activeX162.xml" ContentType="application/vnd.ms-office.activeX+xml"/>
  <Override PartName="/xl/drawings/drawing2.xml" ContentType="application/vnd.openxmlformats-officedocument.drawing+xml"/>
  <Override PartName="/xl/activeX/activeX44.xml" ContentType="application/vnd.ms-office.activeX+xml"/>
  <Override PartName="/xl/activeX/activeX91.xml" ContentType="application/vnd.ms-office.activeX+xml"/>
  <Override PartName="/xl/activeX/activeX199.bin" ContentType="application/vnd.ms-office.activeX"/>
  <Override PartName="/xl/worksheets/sheet3.xml" ContentType="application/vnd.openxmlformats-officedocument.spreadsheetml.worksheet+xml"/>
  <Override PartName="/xl/activeX/activeX22.xml" ContentType="application/vnd.ms-office.activeX+xml"/>
  <Override PartName="/xl/activeX/activeX140.xml" ContentType="application/vnd.ms-office.activeX+xml"/>
  <Override PartName="/xl/activeX/activeX9.bin" ContentType="application/vnd.ms-office.activeX"/>
  <Override PartName="/xl/activeX/activeX59.bin" ContentType="application/vnd.ms-office.activeX"/>
  <Override PartName="/xl/activeX/activeX177.bin" ContentType="application/vnd.ms-office.activeX"/>
  <Override PartName="/xl/activeX/activeX108.bin" ContentType="application/vnd.ms-office.activeX"/>
  <Override PartName="/xl/activeX/activeX155.bin" ContentType="application/vnd.ms-office.activeX"/>
  <Override PartName="/xl/charts/chart9.xml" ContentType="application/vnd.openxmlformats-officedocument.drawingml.chart+xml"/>
  <Override PartName="/xl/activeX/activeX37.bin" ContentType="application/vnd.ms-office.activeX"/>
  <Override PartName="/xl/activeX/activeX84.bin" ContentType="application/vnd.ms-office.activeX"/>
  <Override PartName="/xl/activeX/activeX178.xml" ContentType="application/vnd.ms-office.activeX+xml"/>
  <Override PartName="/xl/activeX/activeX15.bin" ContentType="application/vnd.ms-office.activeX"/>
  <Override PartName="/xl/activeX/activeX62.bin" ContentType="application/vnd.ms-office.activeX"/>
  <Override PartName="/xl/activeX/activeX133.bin" ContentType="application/vnd.ms-office.activeX"/>
  <Override PartName="/xl/activeX/activeX180.bin" ContentType="application/vnd.ms-office.activeX"/>
  <Override PartName="/xl/activeX/activeX38.xml" ContentType="application/vnd.ms-office.activeX+xml"/>
  <Override PartName="/xl/activeX/activeX85.xml" ContentType="application/vnd.ms-office.activeX+xml"/>
  <Override PartName="/xl/activeX/activeX109.xml" ContentType="application/vnd.ms-office.activeX+xml"/>
  <Override PartName="/xl/activeX/activeX111.bin" ContentType="application/vnd.ms-office.activeX"/>
  <Override PartName="/xl/activeX/activeX156.xml" ContentType="application/vnd.ms-office.activeX+xml"/>
  <Override PartName="/xl/activeX/activeX209.bin" ContentType="application/vnd.ms-office.activeX"/>
  <Override PartName="/xl/activeX/activeX40.bin" ContentType="application/vnd.ms-office.activeX"/>
  <Override PartName="/xl/activeX/activeX134.xml" ContentType="application/vnd.ms-office.activeX+xml"/>
  <Override PartName="/xl/activeX/activeX181.xml" ContentType="application/vnd.ms-office.activeX+xml"/>
  <Override PartName="/xl/activeX/activeX16.xml" ContentType="application/vnd.ms-office.activeX+xml"/>
  <Override PartName="/xl/activeX/activeX63.xml" ContentType="application/vnd.ms-office.activeX+xml"/>
  <Override PartName="/docProps/app.xml" ContentType="application/vnd.openxmlformats-officedocument.extended-properties+xml"/>
  <Override PartName="/xl/activeX/activeX41.xml" ContentType="application/vnd.ms-office.activeX+xml"/>
  <Override PartName="/xl/activeX/activeX112.xml" ContentType="application/vnd.ms-office.activeX+xml"/>
  <Override PartName="/xl/activeX/activeX212.bin" ContentType="application/vnd.ms-office.activeX"/>
  <Override PartName="/xl/activeX/activeX78.bin" ContentType="application/vnd.ms-office.activeX"/>
  <Override PartName="/xl/activeX/activeX149.bin" ContentType="application/vnd.ms-office.activeX"/>
  <Override PartName="/xl/activeX/activeX196.bin" ContentType="application/vnd.ms-office.activeX"/>
  <Override PartName="/xl/activeX/activeX127.bin" ContentType="application/vnd.ms-office.activeX"/>
  <Override PartName="/xl/activeX/activeX174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7770" tabRatio="707" firstSheet="2" activeTab="12"/>
  </bookViews>
  <sheets>
    <sheet name="Liste" sheetId="4" r:id="rId1"/>
    <sheet name="1.Dön-1.Sınav" sheetId="1" r:id="rId2"/>
    <sheet name="1.Dön-2.Sınav" sheetId="5" r:id="rId3"/>
    <sheet name="1.Dön-3.Sınav" sheetId="6" r:id="rId4"/>
    <sheet name="2.Dön-1.Sınav" sheetId="7" r:id="rId5"/>
    <sheet name="2.Dön-2.Sınav" sheetId="8" r:id="rId6"/>
    <sheet name="2.Dön-3.Sınav" sheetId="9" r:id="rId7"/>
    <sheet name="Sayfa1" sheetId="10" r:id="rId8"/>
    <sheet name="Sayfa2" sheetId="11" r:id="rId9"/>
    <sheet name="Sayfa3" sheetId="12" r:id="rId10"/>
    <sheet name="Sayfa4" sheetId="13" r:id="rId11"/>
    <sheet name="Sayfa5" sheetId="14" r:id="rId12"/>
    <sheet name="Sayfa6" sheetId="15" r:id="rId13"/>
  </sheets>
  <definedNames>
    <definedName name="_xlnm.Print_Area" localSheetId="1">'1.Dön-1.Sınav'!$C$1:$AF$79</definedName>
    <definedName name="_xlnm.Print_Area" localSheetId="2">'1.Dön-2.Sınav'!$C$1:$AF$79</definedName>
    <definedName name="_xlnm.Print_Area" localSheetId="3">'1.Dön-3.Sınav'!$C$1:$AF$79</definedName>
    <definedName name="_xlnm.Print_Area" localSheetId="4">'2.Dön-1.Sınav'!$C$1:$AF$79</definedName>
    <definedName name="_xlnm.Print_Area" localSheetId="5">'2.Dön-2.Sınav'!$C$1:$AF$79</definedName>
    <definedName name="_xlnm.Print_Area" localSheetId="6">'2.Dön-3.Sınav'!$C$1:$AF$79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76" i="9"/>
  <c r="AD73"/>
  <c r="AC73"/>
  <c r="AB73"/>
  <c r="AI31"/>
  <c r="AJ31"/>
  <c r="AA73"/>
  <c r="AI30"/>
  <c r="AJ30"/>
  <c r="Z73"/>
  <c r="Y73"/>
  <c r="X73"/>
  <c r="AI27"/>
  <c r="AJ27"/>
  <c r="W73"/>
  <c r="AI26"/>
  <c r="AJ26"/>
  <c r="V73"/>
  <c r="U73"/>
  <c r="T73"/>
  <c r="AI23"/>
  <c r="AJ23"/>
  <c r="S73"/>
  <c r="AI22"/>
  <c r="AJ22"/>
  <c r="R73"/>
  <c r="Q73"/>
  <c r="P73"/>
  <c r="AI19"/>
  <c r="AJ19"/>
  <c r="O73"/>
  <c r="AI18"/>
  <c r="AJ18"/>
  <c r="N73"/>
  <c r="M73"/>
  <c r="AI16"/>
  <c r="AJ16"/>
  <c r="L73"/>
  <c r="AI15"/>
  <c r="AJ15"/>
  <c r="K73"/>
  <c r="AI14"/>
  <c r="AJ14"/>
  <c r="J73"/>
  <c r="I73"/>
  <c r="AI12"/>
  <c r="AJ12"/>
  <c r="H73"/>
  <c r="AI11"/>
  <c r="AJ11"/>
  <c r="G73"/>
  <c r="AI10"/>
  <c r="AJ10"/>
  <c r="F73"/>
  <c r="AE72"/>
  <c r="AF72"/>
  <c r="E72"/>
  <c r="D72"/>
  <c r="AE71"/>
  <c r="AF71"/>
  <c r="E71"/>
  <c r="D71"/>
  <c r="AE70"/>
  <c r="AF70"/>
  <c r="E70"/>
  <c r="D70"/>
  <c r="AE69"/>
  <c r="AF69"/>
  <c r="E69"/>
  <c r="D69"/>
  <c r="AE68"/>
  <c r="AF68"/>
  <c r="E68"/>
  <c r="D68"/>
  <c r="AE67"/>
  <c r="AF67"/>
  <c r="E67"/>
  <c r="D67"/>
  <c r="AE66"/>
  <c r="AF66"/>
  <c r="E66"/>
  <c r="D66"/>
  <c r="AE65"/>
  <c r="AF65"/>
  <c r="E65"/>
  <c r="D65"/>
  <c r="AE64"/>
  <c r="AF64"/>
  <c r="E64"/>
  <c r="D64"/>
  <c r="AE63"/>
  <c r="AF63"/>
  <c r="E63"/>
  <c r="D63"/>
  <c r="AE62"/>
  <c r="AF62"/>
  <c r="E62"/>
  <c r="D62"/>
  <c r="AE61"/>
  <c r="AF61"/>
  <c r="E61"/>
  <c r="D61"/>
  <c r="AE60"/>
  <c r="AF60"/>
  <c r="E60"/>
  <c r="D60"/>
  <c r="AE59"/>
  <c r="AF59"/>
  <c r="E59"/>
  <c r="D59"/>
  <c r="AE58"/>
  <c r="AF58"/>
  <c r="E58"/>
  <c r="D58"/>
  <c r="AE57"/>
  <c r="AF57"/>
  <c r="E57"/>
  <c r="D57"/>
  <c r="AE56"/>
  <c r="AF56"/>
  <c r="E56"/>
  <c r="D56"/>
  <c r="AE55"/>
  <c r="AF55"/>
  <c r="E55"/>
  <c r="D55"/>
  <c r="AE54"/>
  <c r="AF54"/>
  <c r="E54"/>
  <c r="D54"/>
  <c r="AE53"/>
  <c r="AF53"/>
  <c r="E53"/>
  <c r="D53"/>
  <c r="AE52"/>
  <c r="AF52"/>
  <c r="E52"/>
  <c r="D52"/>
  <c r="AE51"/>
  <c r="AF51"/>
  <c r="E51"/>
  <c r="D51"/>
  <c r="AE50"/>
  <c r="AF50"/>
  <c r="E50"/>
  <c r="D50"/>
  <c r="AE49"/>
  <c r="AF49"/>
  <c r="E49"/>
  <c r="D49"/>
  <c r="AE48"/>
  <c r="AF48"/>
  <c r="E48"/>
  <c r="D48"/>
  <c r="AE47"/>
  <c r="AF47"/>
  <c r="E47"/>
  <c r="D47"/>
  <c r="AE46"/>
  <c r="AF46"/>
  <c r="E46"/>
  <c r="D46"/>
  <c r="AE45"/>
  <c r="AF45"/>
  <c r="E45"/>
  <c r="D45"/>
  <c r="AE44"/>
  <c r="AF44"/>
  <c r="E44"/>
  <c r="D44"/>
  <c r="AE43"/>
  <c r="AF43"/>
  <c r="E43"/>
  <c r="D43"/>
  <c r="AE42"/>
  <c r="AF42"/>
  <c r="E42"/>
  <c r="D42"/>
  <c r="AE41"/>
  <c r="AF41"/>
  <c r="E41"/>
  <c r="D41"/>
  <c r="AE40"/>
  <c r="AF40"/>
  <c r="E40"/>
  <c r="D40"/>
  <c r="AE39"/>
  <c r="AF39"/>
  <c r="E39"/>
  <c r="D39"/>
  <c r="AE38"/>
  <c r="AF38"/>
  <c r="E38"/>
  <c r="D38"/>
  <c r="F34"/>
  <c r="AI33"/>
  <c r="AJ33"/>
  <c r="AH33"/>
  <c r="AI32"/>
  <c r="AJ32"/>
  <c r="AH32"/>
  <c r="AH31"/>
  <c r="AH30"/>
  <c r="AI29"/>
  <c r="AJ29"/>
  <c r="AH29"/>
  <c r="AI28"/>
  <c r="AJ28"/>
  <c r="AH28"/>
  <c r="AH27"/>
  <c r="AH26"/>
  <c r="AI25"/>
  <c r="AJ25"/>
  <c r="AH25"/>
  <c r="AI24"/>
  <c r="AJ24"/>
  <c r="AH24"/>
  <c r="AH23"/>
  <c r="AH22"/>
  <c r="AI21"/>
  <c r="AJ21"/>
  <c r="AH21"/>
  <c r="AI20"/>
  <c r="AJ20"/>
  <c r="AH20"/>
  <c r="AH19"/>
  <c r="AH18"/>
  <c r="AI17"/>
  <c r="AJ17"/>
  <c r="AH17"/>
  <c r="AH16"/>
  <c r="AC16"/>
  <c r="AH15"/>
  <c r="AC15"/>
  <c r="AH14"/>
  <c r="AI13"/>
  <c r="AJ13"/>
  <c r="AH13"/>
  <c r="AH12"/>
  <c r="AH11"/>
  <c r="AH10"/>
  <c r="AI9"/>
  <c r="AJ9"/>
  <c r="AH9"/>
  <c r="E6"/>
  <c r="K5"/>
  <c r="E4"/>
  <c r="K3"/>
  <c r="E3"/>
  <c r="AB76" i="8"/>
  <c r="AD73"/>
  <c r="AI33"/>
  <c r="AJ33"/>
  <c r="AC73"/>
  <c r="AI32"/>
  <c r="AJ32"/>
  <c r="AB73"/>
  <c r="AA73"/>
  <c r="AI30"/>
  <c r="AJ30"/>
  <c r="Z73"/>
  <c r="AI29"/>
  <c r="AJ29"/>
  <c r="Y73"/>
  <c r="AI28"/>
  <c r="AJ28"/>
  <c r="X73"/>
  <c r="AI27"/>
  <c r="AJ27"/>
  <c r="W73"/>
  <c r="V73"/>
  <c r="AI25"/>
  <c r="AJ25"/>
  <c r="U73"/>
  <c r="AI24"/>
  <c r="AJ24"/>
  <c r="T73"/>
  <c r="S73"/>
  <c r="AI22"/>
  <c r="AJ22"/>
  <c r="R73"/>
  <c r="AI21"/>
  <c r="AJ21"/>
  <c r="Q73"/>
  <c r="AI20"/>
  <c r="AJ20"/>
  <c r="P73"/>
  <c r="AI19"/>
  <c r="AJ19"/>
  <c r="O73"/>
  <c r="AI18"/>
  <c r="N73"/>
  <c r="AI17"/>
  <c r="M73"/>
  <c r="AI16"/>
  <c r="L73"/>
  <c r="AI15"/>
  <c r="AJ15"/>
  <c r="K73"/>
  <c r="AI14"/>
  <c r="AJ14"/>
  <c r="J73"/>
  <c r="AI13"/>
  <c r="I73"/>
  <c r="AI12"/>
  <c r="AJ12"/>
  <c r="H73"/>
  <c r="AI11"/>
  <c r="G73"/>
  <c r="AI10"/>
  <c r="F73"/>
  <c r="AI9"/>
  <c r="AE72"/>
  <c r="AF72"/>
  <c r="E72"/>
  <c r="D72"/>
  <c r="AE71"/>
  <c r="AF71"/>
  <c r="E71"/>
  <c r="D71"/>
  <c r="AE70"/>
  <c r="AF70"/>
  <c r="E70"/>
  <c r="D70"/>
  <c r="AE69"/>
  <c r="AF69"/>
  <c r="E69"/>
  <c r="D69"/>
  <c r="AE68"/>
  <c r="AF68"/>
  <c r="E68"/>
  <c r="D68"/>
  <c r="AE67"/>
  <c r="AF67"/>
  <c r="E67"/>
  <c r="D67"/>
  <c r="AE66"/>
  <c r="AF66"/>
  <c r="E66"/>
  <c r="D66"/>
  <c r="AE65"/>
  <c r="AF65"/>
  <c r="E65"/>
  <c r="D65"/>
  <c r="AE64"/>
  <c r="AF64"/>
  <c r="E64"/>
  <c r="D64"/>
  <c r="AE63"/>
  <c r="AF63"/>
  <c r="E63"/>
  <c r="D63"/>
  <c r="AE62"/>
  <c r="AF62"/>
  <c r="E62"/>
  <c r="D62"/>
  <c r="AE61"/>
  <c r="AF61"/>
  <c r="E61"/>
  <c r="D61"/>
  <c r="AE60"/>
  <c r="AF60"/>
  <c r="E60"/>
  <c r="D60"/>
  <c r="AE59"/>
  <c r="AF59"/>
  <c r="E59"/>
  <c r="D59"/>
  <c r="AE58"/>
  <c r="AF58"/>
  <c r="E58"/>
  <c r="D58"/>
  <c r="AE57"/>
  <c r="AF57"/>
  <c r="E57"/>
  <c r="D57"/>
  <c r="AE56"/>
  <c r="AF56"/>
  <c r="E56"/>
  <c r="D56"/>
  <c r="AE55"/>
  <c r="AF55"/>
  <c r="E55"/>
  <c r="D55"/>
  <c r="AE54"/>
  <c r="AF54"/>
  <c r="E54"/>
  <c r="D54"/>
  <c r="AE53"/>
  <c r="AF53"/>
  <c r="E53"/>
  <c r="D53"/>
  <c r="AE52"/>
  <c r="AF52"/>
  <c r="E52"/>
  <c r="D52"/>
  <c r="AE51"/>
  <c r="AF51"/>
  <c r="E51"/>
  <c r="D51"/>
  <c r="AE50"/>
  <c r="AF50"/>
  <c r="E50"/>
  <c r="D50"/>
  <c r="AE49"/>
  <c r="AF49"/>
  <c r="E49"/>
  <c r="D49"/>
  <c r="AE48"/>
  <c r="AF48"/>
  <c r="E48"/>
  <c r="D48"/>
  <c r="AE47"/>
  <c r="AF47"/>
  <c r="E47"/>
  <c r="D47"/>
  <c r="AE46"/>
  <c r="AF46"/>
  <c r="E46"/>
  <c r="D46"/>
  <c r="AE45"/>
  <c r="AF45"/>
  <c r="E45"/>
  <c r="D45"/>
  <c r="AE44"/>
  <c r="AF44"/>
  <c r="E44"/>
  <c r="D44"/>
  <c r="AE43"/>
  <c r="AF43"/>
  <c r="E43"/>
  <c r="D43"/>
  <c r="AE42"/>
  <c r="AF42"/>
  <c r="E42"/>
  <c r="D42"/>
  <c r="AE41"/>
  <c r="AF41"/>
  <c r="E41"/>
  <c r="D41"/>
  <c r="AE40"/>
  <c r="AF40"/>
  <c r="E40"/>
  <c r="D40"/>
  <c r="AE39"/>
  <c r="AF39"/>
  <c r="E39"/>
  <c r="D39"/>
  <c r="AE38"/>
  <c r="AF38"/>
  <c r="E38"/>
  <c r="D38"/>
  <c r="F34"/>
  <c r="AH33"/>
  <c r="AH32"/>
  <c r="AI31"/>
  <c r="AJ31"/>
  <c r="AH31"/>
  <c r="AH30"/>
  <c r="AH29"/>
  <c r="AH28"/>
  <c r="AH27"/>
  <c r="AI26"/>
  <c r="AJ26"/>
  <c r="AH26"/>
  <c r="AH25"/>
  <c r="AH24"/>
  <c r="AI23"/>
  <c r="AJ23"/>
  <c r="AH23"/>
  <c r="AH22"/>
  <c r="AH21"/>
  <c r="AH20"/>
  <c r="AH19"/>
  <c r="AH18"/>
  <c r="AH17"/>
  <c r="AH16"/>
  <c r="AC16"/>
  <c r="AH15"/>
  <c r="AC15"/>
  <c r="AH14"/>
  <c r="AH13"/>
  <c r="AH12"/>
  <c r="AH11"/>
  <c r="AH10"/>
  <c r="AH9"/>
  <c r="E6"/>
  <c r="K5"/>
  <c r="E4"/>
  <c r="K3"/>
  <c r="E3"/>
  <c r="AB76" i="7"/>
  <c r="AD73"/>
  <c r="AI33"/>
  <c r="AJ33"/>
  <c r="AC73"/>
  <c r="AI32"/>
  <c r="AJ32"/>
  <c r="AB73"/>
  <c r="AA73"/>
  <c r="AI30"/>
  <c r="AJ30"/>
  <c r="Z73"/>
  <c r="AI29"/>
  <c r="AJ29"/>
  <c r="Y73"/>
  <c r="AI28"/>
  <c r="AJ28"/>
  <c r="X73"/>
  <c r="W73"/>
  <c r="AI26"/>
  <c r="AJ26"/>
  <c r="V73"/>
  <c r="AI25"/>
  <c r="AJ25"/>
  <c r="U73"/>
  <c r="AI24"/>
  <c r="AJ24"/>
  <c r="T73"/>
  <c r="S73"/>
  <c r="AI22"/>
  <c r="AJ22"/>
  <c r="R73"/>
  <c r="AI21"/>
  <c r="AJ21"/>
  <c r="Q73"/>
  <c r="AI20"/>
  <c r="AJ20"/>
  <c r="P73"/>
  <c r="O73"/>
  <c r="AI18"/>
  <c r="AJ18"/>
  <c r="N73"/>
  <c r="AI17"/>
  <c r="AJ17"/>
  <c r="M73"/>
  <c r="AI16"/>
  <c r="AJ16"/>
  <c r="L73"/>
  <c r="AI15"/>
  <c r="AH15"/>
  <c r="AJ15"/>
  <c r="K73"/>
  <c r="AI14"/>
  <c r="AJ14"/>
  <c r="J73"/>
  <c r="AI13"/>
  <c r="AH13"/>
  <c r="AJ13"/>
  <c r="I73"/>
  <c r="AI12"/>
  <c r="H73"/>
  <c r="AI11"/>
  <c r="AJ11"/>
  <c r="G73"/>
  <c r="AI10"/>
  <c r="AH10"/>
  <c r="AJ10"/>
  <c r="F73"/>
  <c r="AI9"/>
  <c r="AJ9"/>
  <c r="AE72"/>
  <c r="AF72"/>
  <c r="E72"/>
  <c r="D72"/>
  <c r="AE71"/>
  <c r="AF71"/>
  <c r="E71"/>
  <c r="D71"/>
  <c r="AE70"/>
  <c r="AF70"/>
  <c r="E70"/>
  <c r="D70"/>
  <c r="AE69"/>
  <c r="AF69"/>
  <c r="E69"/>
  <c r="D69"/>
  <c r="AE68"/>
  <c r="AF68"/>
  <c r="E68"/>
  <c r="D68"/>
  <c r="AE67"/>
  <c r="AF67"/>
  <c r="E67"/>
  <c r="D67"/>
  <c r="AE66"/>
  <c r="AF66"/>
  <c r="E66"/>
  <c r="D66"/>
  <c r="AE65"/>
  <c r="AF65"/>
  <c r="E65"/>
  <c r="D65"/>
  <c r="AE64"/>
  <c r="AF64"/>
  <c r="E64"/>
  <c r="D64"/>
  <c r="AE63"/>
  <c r="AF63"/>
  <c r="E63"/>
  <c r="D63"/>
  <c r="AE62"/>
  <c r="AF62"/>
  <c r="E62"/>
  <c r="D62"/>
  <c r="AE61"/>
  <c r="AF61"/>
  <c r="E61"/>
  <c r="D61"/>
  <c r="AE60"/>
  <c r="AF60"/>
  <c r="E60"/>
  <c r="D60"/>
  <c r="AE59"/>
  <c r="AF59"/>
  <c r="E59"/>
  <c r="D59"/>
  <c r="AE58"/>
  <c r="AF58"/>
  <c r="E58"/>
  <c r="D58"/>
  <c r="AE57"/>
  <c r="AF57"/>
  <c r="E57"/>
  <c r="D57"/>
  <c r="AE56"/>
  <c r="AF56"/>
  <c r="E56"/>
  <c r="D56"/>
  <c r="AE55"/>
  <c r="AF55"/>
  <c r="E55"/>
  <c r="D55"/>
  <c r="AE54"/>
  <c r="AF54"/>
  <c r="E54"/>
  <c r="D54"/>
  <c r="AE53"/>
  <c r="AF53"/>
  <c r="E53"/>
  <c r="D53"/>
  <c r="AE52"/>
  <c r="AF52"/>
  <c r="E52"/>
  <c r="D52"/>
  <c r="AE51"/>
  <c r="AF51"/>
  <c r="E51"/>
  <c r="D51"/>
  <c r="AE50"/>
  <c r="AF50"/>
  <c r="E50"/>
  <c r="D50"/>
  <c r="AE49"/>
  <c r="AF49"/>
  <c r="E49"/>
  <c r="D49"/>
  <c r="AE48"/>
  <c r="AF48"/>
  <c r="E48"/>
  <c r="D48"/>
  <c r="AE47"/>
  <c r="AF47"/>
  <c r="E47"/>
  <c r="D47"/>
  <c r="AE46"/>
  <c r="AF46"/>
  <c r="E46"/>
  <c r="D46"/>
  <c r="AE45"/>
  <c r="AF45"/>
  <c r="E45"/>
  <c r="D45"/>
  <c r="AE44"/>
  <c r="AF44"/>
  <c r="E44"/>
  <c r="D44"/>
  <c r="AE43"/>
  <c r="AF43"/>
  <c r="E43"/>
  <c r="D43"/>
  <c r="AE42"/>
  <c r="AF42"/>
  <c r="E42"/>
  <c r="D42"/>
  <c r="AE41"/>
  <c r="AF41"/>
  <c r="E41"/>
  <c r="D41"/>
  <c r="AE40"/>
  <c r="AF40"/>
  <c r="E40"/>
  <c r="D40"/>
  <c r="AE39"/>
  <c r="AF39"/>
  <c r="E39"/>
  <c r="D39"/>
  <c r="AE38"/>
  <c r="AF38"/>
  <c r="E38"/>
  <c r="D38"/>
  <c r="F34"/>
  <c r="AH33"/>
  <c r="AH32"/>
  <c r="AI31"/>
  <c r="AJ31"/>
  <c r="AH31"/>
  <c r="AH30"/>
  <c r="AH29"/>
  <c r="AH28"/>
  <c r="AI27"/>
  <c r="AJ27"/>
  <c r="AH27"/>
  <c r="AH26"/>
  <c r="AH25"/>
  <c r="AH24"/>
  <c r="AI23"/>
  <c r="AJ23"/>
  <c r="AH23"/>
  <c r="AH22"/>
  <c r="AH21"/>
  <c r="AH20"/>
  <c r="AI19"/>
  <c r="AJ19"/>
  <c r="AH19"/>
  <c r="AH18"/>
  <c r="AH17"/>
  <c r="AH16"/>
  <c r="AC16"/>
  <c r="AC15"/>
  <c r="AH14"/>
  <c r="AH12"/>
  <c r="AH11"/>
  <c r="AH9"/>
  <c r="E6"/>
  <c r="K5"/>
  <c r="E4"/>
  <c r="K3"/>
  <c r="E3"/>
  <c r="AB76" i="6"/>
  <c r="AD73"/>
  <c r="AC73"/>
  <c r="AI32"/>
  <c r="AJ32"/>
  <c r="AB73"/>
  <c r="AI31"/>
  <c r="AJ31"/>
  <c r="AA73"/>
  <c r="AI30"/>
  <c r="AJ30"/>
  <c r="Z73"/>
  <c r="AI29"/>
  <c r="AJ29"/>
  <c r="Y73"/>
  <c r="AI28"/>
  <c r="AJ28"/>
  <c r="X73"/>
  <c r="AI27"/>
  <c r="AJ27"/>
  <c r="W73"/>
  <c r="AI26"/>
  <c r="AJ26"/>
  <c r="V73"/>
  <c r="AI25"/>
  <c r="AJ25"/>
  <c r="U73"/>
  <c r="AI24"/>
  <c r="AJ24"/>
  <c r="T73"/>
  <c r="AI23"/>
  <c r="AJ23"/>
  <c r="S73"/>
  <c r="AI22"/>
  <c r="AJ22"/>
  <c r="R73"/>
  <c r="Q73"/>
  <c r="P73"/>
  <c r="AI19"/>
  <c r="AJ19"/>
  <c r="O73"/>
  <c r="AI18"/>
  <c r="AJ18"/>
  <c r="N73"/>
  <c r="AI17"/>
  <c r="AJ17"/>
  <c r="M73"/>
  <c r="AI16"/>
  <c r="AJ16"/>
  <c r="L73"/>
  <c r="AI15"/>
  <c r="AJ15"/>
  <c r="K73"/>
  <c r="AI14"/>
  <c r="AJ14"/>
  <c r="J73"/>
  <c r="AI13"/>
  <c r="AJ13"/>
  <c r="I73"/>
  <c r="AI12"/>
  <c r="AJ12"/>
  <c r="H73"/>
  <c r="AI11"/>
  <c r="AJ11"/>
  <c r="G73"/>
  <c r="AI10"/>
  <c r="AJ10"/>
  <c r="F73"/>
  <c r="AI9"/>
  <c r="AJ9"/>
  <c r="AE72"/>
  <c r="AF72"/>
  <c r="E72"/>
  <c r="D72"/>
  <c r="AE71"/>
  <c r="AF71"/>
  <c r="E71"/>
  <c r="D71"/>
  <c r="AE70"/>
  <c r="AF70"/>
  <c r="E70"/>
  <c r="D70"/>
  <c r="AE69"/>
  <c r="AF69"/>
  <c r="E69"/>
  <c r="D69"/>
  <c r="AE68"/>
  <c r="AF68"/>
  <c r="E68"/>
  <c r="D68"/>
  <c r="AE67"/>
  <c r="AF67"/>
  <c r="E67"/>
  <c r="D67"/>
  <c r="AE66"/>
  <c r="AF66"/>
  <c r="E66"/>
  <c r="D66"/>
  <c r="AE65"/>
  <c r="AF65"/>
  <c r="E65"/>
  <c r="D65"/>
  <c r="AE64"/>
  <c r="AF64"/>
  <c r="E64"/>
  <c r="D64"/>
  <c r="AE63"/>
  <c r="AF63"/>
  <c r="E63"/>
  <c r="D63"/>
  <c r="AE62"/>
  <c r="AF62"/>
  <c r="E62"/>
  <c r="D62"/>
  <c r="AE61"/>
  <c r="AF61"/>
  <c r="E61"/>
  <c r="D61"/>
  <c r="AE60"/>
  <c r="AF60"/>
  <c r="E60"/>
  <c r="D60"/>
  <c r="AE59"/>
  <c r="AF59"/>
  <c r="E59"/>
  <c r="D59"/>
  <c r="AE58"/>
  <c r="AF58"/>
  <c r="E58"/>
  <c r="D58"/>
  <c r="AE57"/>
  <c r="AF57"/>
  <c r="E57"/>
  <c r="D57"/>
  <c r="AE56"/>
  <c r="AF56"/>
  <c r="E56"/>
  <c r="D56"/>
  <c r="AE55"/>
  <c r="AF55"/>
  <c r="E55"/>
  <c r="D55"/>
  <c r="AE54"/>
  <c r="AF54"/>
  <c r="E54"/>
  <c r="D54"/>
  <c r="AE53"/>
  <c r="AF53"/>
  <c r="E53"/>
  <c r="D53"/>
  <c r="AE52"/>
  <c r="AF52"/>
  <c r="E52"/>
  <c r="D52"/>
  <c r="AE51"/>
  <c r="AF51"/>
  <c r="E51"/>
  <c r="D51"/>
  <c r="AE50"/>
  <c r="AF50"/>
  <c r="E50"/>
  <c r="D50"/>
  <c r="AE49"/>
  <c r="AF49"/>
  <c r="E49"/>
  <c r="D49"/>
  <c r="AE48"/>
  <c r="AF48"/>
  <c r="E48"/>
  <c r="D48"/>
  <c r="AE47"/>
  <c r="AF47"/>
  <c r="E47"/>
  <c r="D47"/>
  <c r="AE46"/>
  <c r="AF46"/>
  <c r="E46"/>
  <c r="D46"/>
  <c r="AE45"/>
  <c r="AF45"/>
  <c r="E45"/>
  <c r="D45"/>
  <c r="AE44"/>
  <c r="AF44"/>
  <c r="E44"/>
  <c r="D44"/>
  <c r="AE43"/>
  <c r="AF43"/>
  <c r="E43"/>
  <c r="D43"/>
  <c r="AE42"/>
  <c r="AF42"/>
  <c r="E42"/>
  <c r="D42"/>
  <c r="AE41"/>
  <c r="AF41"/>
  <c r="E41"/>
  <c r="D41"/>
  <c r="AE40"/>
  <c r="AF40"/>
  <c r="E40"/>
  <c r="D40"/>
  <c r="AE39"/>
  <c r="AF39"/>
  <c r="E39"/>
  <c r="D39"/>
  <c r="AE38"/>
  <c r="AF38"/>
  <c r="E38"/>
  <c r="D38"/>
  <c r="F34"/>
  <c r="AI33"/>
  <c r="AJ33"/>
  <c r="AH33"/>
  <c r="AH32"/>
  <c r="AH31"/>
  <c r="AH30"/>
  <c r="AH29"/>
  <c r="AH28"/>
  <c r="AH27"/>
  <c r="AH26"/>
  <c r="AH25"/>
  <c r="AH24"/>
  <c r="AH23"/>
  <c r="AH22"/>
  <c r="AI21"/>
  <c r="AJ21"/>
  <c r="AH21"/>
  <c r="AI20"/>
  <c r="AJ20"/>
  <c r="AH20"/>
  <c r="AH19"/>
  <c r="AH18"/>
  <c r="AH17"/>
  <c r="AH16"/>
  <c r="AC16"/>
  <c r="AH15"/>
  <c r="AC15"/>
  <c r="AH14"/>
  <c r="AH13"/>
  <c r="AH12"/>
  <c r="AH11"/>
  <c r="AH10"/>
  <c r="AH9"/>
  <c r="E6"/>
  <c r="K5"/>
  <c r="E4"/>
  <c r="K3"/>
  <c r="E3"/>
  <c r="AB76" i="5"/>
  <c r="AD73"/>
  <c r="AI33"/>
  <c r="AJ33"/>
  <c r="AC73"/>
  <c r="AI32"/>
  <c r="AJ32"/>
  <c r="AB73"/>
  <c r="AI31"/>
  <c r="AJ31"/>
  <c r="AA73"/>
  <c r="AI30"/>
  <c r="AJ30"/>
  <c r="Z73"/>
  <c r="AI29"/>
  <c r="AJ29"/>
  <c r="Y73"/>
  <c r="AI28"/>
  <c r="AJ28"/>
  <c r="X73"/>
  <c r="AI27"/>
  <c r="AJ27"/>
  <c r="W73"/>
  <c r="AI26"/>
  <c r="AJ26"/>
  <c r="V73"/>
  <c r="AI25"/>
  <c r="AJ25"/>
  <c r="U73"/>
  <c r="AI24"/>
  <c r="AJ24"/>
  <c r="T73"/>
  <c r="AI23"/>
  <c r="AJ23"/>
  <c r="S73"/>
  <c r="R73"/>
  <c r="AI21"/>
  <c r="AJ21"/>
  <c r="Q73"/>
  <c r="AI20"/>
  <c r="AJ20"/>
  <c r="P73"/>
  <c r="AI19"/>
  <c r="AJ19"/>
  <c r="O73"/>
  <c r="AI18"/>
  <c r="AJ18"/>
  <c r="N73"/>
  <c r="AI17"/>
  <c r="AJ17"/>
  <c r="M73"/>
  <c r="AI16"/>
  <c r="AJ16"/>
  <c r="L73"/>
  <c r="AI15"/>
  <c r="AJ15"/>
  <c r="K73"/>
  <c r="AI14"/>
  <c r="J73"/>
  <c r="AI13"/>
  <c r="I73"/>
  <c r="AI12"/>
  <c r="H73"/>
  <c r="AI11"/>
  <c r="G73"/>
  <c r="AI10"/>
  <c r="F73"/>
  <c r="AI9"/>
  <c r="AE72"/>
  <c r="AF72"/>
  <c r="E72"/>
  <c r="D72"/>
  <c r="AE71"/>
  <c r="AF71"/>
  <c r="E71"/>
  <c r="D71"/>
  <c r="AE70"/>
  <c r="AF70"/>
  <c r="E70"/>
  <c r="D70"/>
  <c r="AE69"/>
  <c r="AF69"/>
  <c r="E69"/>
  <c r="D69"/>
  <c r="AE68"/>
  <c r="AF68"/>
  <c r="E68"/>
  <c r="D68"/>
  <c r="AE67"/>
  <c r="AF67"/>
  <c r="E67"/>
  <c r="D67"/>
  <c r="AE66"/>
  <c r="AF66"/>
  <c r="E66"/>
  <c r="D66"/>
  <c r="AE65"/>
  <c r="AF65"/>
  <c r="E65"/>
  <c r="D65"/>
  <c r="AE64"/>
  <c r="AF64"/>
  <c r="E64"/>
  <c r="D64"/>
  <c r="AE63"/>
  <c r="AF63"/>
  <c r="E63"/>
  <c r="D63"/>
  <c r="AE62"/>
  <c r="AF62"/>
  <c r="E62"/>
  <c r="D62"/>
  <c r="AE61"/>
  <c r="AF61"/>
  <c r="E61"/>
  <c r="D61"/>
  <c r="AE60"/>
  <c r="AF60"/>
  <c r="E60"/>
  <c r="D60"/>
  <c r="AE59"/>
  <c r="AF59"/>
  <c r="E59"/>
  <c r="D59"/>
  <c r="AE58"/>
  <c r="AF58"/>
  <c r="E58"/>
  <c r="D58"/>
  <c r="AE57"/>
  <c r="AF57"/>
  <c r="E57"/>
  <c r="D57"/>
  <c r="AE56"/>
  <c r="AF56"/>
  <c r="E56"/>
  <c r="D56"/>
  <c r="AE55"/>
  <c r="AF55"/>
  <c r="E55"/>
  <c r="D55"/>
  <c r="AE54"/>
  <c r="AF54"/>
  <c r="E54"/>
  <c r="D54"/>
  <c r="AE53"/>
  <c r="AF53"/>
  <c r="E53"/>
  <c r="D53"/>
  <c r="AE52"/>
  <c r="AF52"/>
  <c r="E52"/>
  <c r="D52"/>
  <c r="AE51"/>
  <c r="AF51"/>
  <c r="E51"/>
  <c r="D51"/>
  <c r="AE50"/>
  <c r="AF50"/>
  <c r="E50"/>
  <c r="D50"/>
  <c r="AE49"/>
  <c r="AF49"/>
  <c r="E49"/>
  <c r="D49"/>
  <c r="AE48"/>
  <c r="AF48"/>
  <c r="E48"/>
  <c r="D48"/>
  <c r="AE47"/>
  <c r="AF47"/>
  <c r="E47"/>
  <c r="D47"/>
  <c r="AE46"/>
  <c r="AF46"/>
  <c r="E46"/>
  <c r="D46"/>
  <c r="AE45"/>
  <c r="AF45"/>
  <c r="E45"/>
  <c r="D45"/>
  <c r="AE44"/>
  <c r="AF44"/>
  <c r="E44"/>
  <c r="D44"/>
  <c r="AE43"/>
  <c r="AF43"/>
  <c r="E43"/>
  <c r="D43"/>
  <c r="AE42"/>
  <c r="AF42"/>
  <c r="E42"/>
  <c r="D42"/>
  <c r="AE41"/>
  <c r="AF41"/>
  <c r="E41"/>
  <c r="D41"/>
  <c r="AE40"/>
  <c r="AF40"/>
  <c r="E40"/>
  <c r="D40"/>
  <c r="AE39"/>
  <c r="AF39"/>
  <c r="E39"/>
  <c r="D39"/>
  <c r="AE38"/>
  <c r="AF38"/>
  <c r="E38"/>
  <c r="D38"/>
  <c r="F34"/>
  <c r="AH33"/>
  <c r="AH32"/>
  <c r="AH31"/>
  <c r="AH30"/>
  <c r="AH29"/>
  <c r="AH28"/>
  <c r="AH27"/>
  <c r="AH26"/>
  <c r="AH25"/>
  <c r="AH24"/>
  <c r="AH23"/>
  <c r="AI22"/>
  <c r="AJ22"/>
  <c r="AH22"/>
  <c r="AH21"/>
  <c r="AH20"/>
  <c r="AH19"/>
  <c r="AH18"/>
  <c r="AH17"/>
  <c r="AH16"/>
  <c r="AC16"/>
  <c r="AH15"/>
  <c r="AC15"/>
  <c r="AH14"/>
  <c r="AH13"/>
  <c r="AH12"/>
  <c r="AH11"/>
  <c r="AH10"/>
  <c r="AH9"/>
  <c r="E6"/>
  <c r="K5"/>
  <c r="E4"/>
  <c r="K3"/>
  <c r="E3"/>
  <c r="AC15" i="1"/>
  <c r="AJ16" i="8"/>
  <c r="AJ17"/>
  <c r="AJ10"/>
  <c r="AJ18"/>
  <c r="AJ11"/>
  <c r="AJ12" i="7"/>
  <c r="AJ9" i="8"/>
  <c r="AJ13"/>
  <c r="O15"/>
  <c r="O9"/>
  <c r="O11"/>
  <c r="O12"/>
  <c r="O10"/>
  <c r="O13"/>
  <c r="O15" i="7"/>
  <c r="O15" i="6"/>
  <c r="O15" i="9"/>
  <c r="R7"/>
  <c r="O13"/>
  <c r="O12"/>
  <c r="O11"/>
  <c r="O10"/>
  <c r="O9"/>
  <c r="R7" i="7"/>
  <c r="O13"/>
  <c r="O12"/>
  <c r="O11"/>
  <c r="O10"/>
  <c r="O9"/>
  <c r="R7" i="6"/>
  <c r="O13"/>
  <c r="O12"/>
  <c r="O11"/>
  <c r="O10"/>
  <c r="O9"/>
  <c r="AE64" i="1"/>
  <c r="AC16"/>
  <c r="AB76"/>
  <c r="O16" i="8"/>
  <c r="AD5"/>
  <c r="O16" i="7"/>
  <c r="AD5"/>
  <c r="O16" i="9"/>
  <c r="AD5"/>
  <c r="O16" i="6"/>
  <c r="AD5"/>
  <c r="K3" i="1"/>
  <c r="K5"/>
  <c r="E6"/>
  <c r="AH29"/>
  <c r="AH30"/>
  <c r="AH31"/>
  <c r="AH32"/>
  <c r="AH33"/>
  <c r="AD73"/>
  <c r="AI33"/>
  <c r="AJ33"/>
  <c r="AC73"/>
  <c r="AI32"/>
  <c r="AJ32"/>
  <c r="AB73"/>
  <c r="AI31"/>
  <c r="AJ31"/>
  <c r="AA73"/>
  <c r="AI30"/>
  <c r="AJ30"/>
  <c r="Z73"/>
  <c r="AI29"/>
  <c r="AJ29"/>
  <c r="Y73"/>
  <c r="AI28"/>
  <c r="F73"/>
  <c r="AI9"/>
  <c r="F34"/>
  <c r="B2" i="4"/>
  <c r="E4" i="1"/>
  <c r="E3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9"/>
  <c r="AE39"/>
  <c r="AF39"/>
  <c r="AE40"/>
  <c r="AF40"/>
  <c r="AE41"/>
  <c r="AF41"/>
  <c r="AE42"/>
  <c r="AF42"/>
  <c r="AE43"/>
  <c r="AF43"/>
  <c r="AE44"/>
  <c r="AF44"/>
  <c r="AE45"/>
  <c r="AF45"/>
  <c r="AE46"/>
  <c r="AF46"/>
  <c r="AE47"/>
  <c r="AF47"/>
  <c r="AE48"/>
  <c r="AF48"/>
  <c r="AE49"/>
  <c r="AF49"/>
  <c r="AE50"/>
  <c r="AF50"/>
  <c r="AE51"/>
  <c r="AF51"/>
  <c r="AE52"/>
  <c r="AF52"/>
  <c r="AE53"/>
  <c r="AF53"/>
  <c r="AE54"/>
  <c r="AF54"/>
  <c r="AE55"/>
  <c r="AF55"/>
  <c r="AE56"/>
  <c r="AF56"/>
  <c r="AE57"/>
  <c r="AF57"/>
  <c r="AE58"/>
  <c r="AF58"/>
  <c r="AE59"/>
  <c r="AF59"/>
  <c r="AE60"/>
  <c r="AF60"/>
  <c r="AE61"/>
  <c r="AF61"/>
  <c r="AE62"/>
  <c r="AF62"/>
  <c r="AE63"/>
  <c r="AF63"/>
  <c r="AF64"/>
  <c r="AE65"/>
  <c r="AF65"/>
  <c r="AE66"/>
  <c r="AF66"/>
  <c r="AE67"/>
  <c r="AF67"/>
  <c r="AE68"/>
  <c r="AF68"/>
  <c r="AE69"/>
  <c r="AF69"/>
  <c r="AE70"/>
  <c r="AF70"/>
  <c r="AE71"/>
  <c r="AF71"/>
  <c r="AE72"/>
  <c r="AF72"/>
  <c r="AE38"/>
  <c r="AF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E38"/>
  <c r="D38"/>
  <c r="G73"/>
  <c r="AI10"/>
  <c r="AJ10"/>
  <c r="H73"/>
  <c r="AI11"/>
  <c r="AJ11"/>
  <c r="I73"/>
  <c r="AI12"/>
  <c r="AJ12"/>
  <c r="J73"/>
  <c r="AI13"/>
  <c r="AJ13"/>
  <c r="K73"/>
  <c r="AI14"/>
  <c r="AJ14"/>
  <c r="L73"/>
  <c r="AI15"/>
  <c r="AJ15"/>
  <c r="M73"/>
  <c r="AI16"/>
  <c r="AJ16"/>
  <c r="N73"/>
  <c r="AI17"/>
  <c r="AJ17"/>
  <c r="O73"/>
  <c r="AI18"/>
  <c r="AJ18"/>
  <c r="P73"/>
  <c r="AI19"/>
  <c r="AJ19"/>
  <c r="Q73"/>
  <c r="AI20"/>
  <c r="AJ20"/>
  <c r="R73"/>
  <c r="AI21"/>
  <c r="AJ21"/>
  <c r="S73"/>
  <c r="AI22"/>
  <c r="T73"/>
  <c r="AI23"/>
  <c r="AJ23"/>
  <c r="U73"/>
  <c r="AI24"/>
  <c r="AJ24"/>
  <c r="V73"/>
  <c r="AI25"/>
  <c r="AJ25"/>
  <c r="W73"/>
  <c r="AI26"/>
  <c r="X73"/>
  <c r="AI27"/>
  <c r="AJ27"/>
  <c r="AJ28"/>
  <c r="AJ26"/>
  <c r="AJ22"/>
  <c r="AJ12" i="5"/>
  <c r="AJ11"/>
  <c r="AJ13"/>
  <c r="O15"/>
  <c r="O12"/>
  <c r="O10"/>
  <c r="O13"/>
  <c r="O11"/>
  <c r="O9"/>
  <c r="AJ10"/>
  <c r="AJ14"/>
  <c r="AJ9"/>
  <c r="AJ9" i="1"/>
  <c r="R7"/>
  <c r="R7" i="8"/>
  <c r="O15" i="1"/>
  <c r="O13"/>
  <c r="O11"/>
  <c r="O9"/>
  <c r="O12"/>
  <c r="O10"/>
  <c r="O16" i="5"/>
  <c r="AD5"/>
  <c r="R7"/>
  <c r="O16" i="1"/>
  <c r="AD5"/>
</calcChain>
</file>

<file path=xl/sharedStrings.xml><?xml version="1.0" encoding="utf-8"?>
<sst xmlns="http://schemas.openxmlformats.org/spreadsheetml/2006/main" count="484" uniqueCount="236">
  <si>
    <t>ÖĞRENCİNİN</t>
  </si>
  <si>
    <t>Bilgileri Doldurunuz.</t>
  </si>
  <si>
    <t>SIRA
NO</t>
  </si>
  <si>
    <t>OKUL
 NO</t>
  </si>
  <si>
    <t>ADI VE SOYADI</t>
  </si>
  <si>
    <t>Okul</t>
  </si>
  <si>
    <t>:</t>
  </si>
  <si>
    <t>ÖZEL İSTANBUL ŞAFAK MESLEKİ VE TEKNİK ANADOLU LİSESİ</t>
  </si>
  <si>
    <t>ABDULKERİM KILIÇ</t>
  </si>
  <si>
    <t>Öğretim Yılı</t>
  </si>
  <si>
    <t>Sınıf</t>
  </si>
  <si>
    <t>Ders</t>
  </si>
  <si>
    <t>Öğretmen</t>
  </si>
  <si>
    <t>Branşı</t>
  </si>
  <si>
    <t>EMİRHAN ZEKİ DÜŞÜNSEL</t>
  </si>
  <si>
    <t>Sınavlara Git :</t>
  </si>
  <si>
    <t>1. DÖNEM</t>
  </si>
  <si>
    <t>Hazırlayan:</t>
  </si>
  <si>
    <t>EMRE KAYA</t>
  </si>
  <si>
    <t>1. Sınav</t>
  </si>
  <si>
    <t>Gökhan AKÇAYIR</t>
  </si>
  <si>
    <t>2. Sınav</t>
  </si>
  <si>
    <t>www.geometriarsivi.com</t>
  </si>
  <si>
    <r>
      <t xml:space="preserve">Sayfa Koruması: </t>
    </r>
    <r>
      <rPr>
        <sz val="10"/>
        <color rgb="FFFF0000"/>
        <rFont val="Arial Tur"/>
        <charset val="162"/>
      </rPr>
      <t>ŞİFRESİZ</t>
    </r>
  </si>
  <si>
    <t>MURAT AYCİL</t>
  </si>
  <si>
    <t>2.DÖNEM</t>
  </si>
  <si>
    <t>HAKAN GÜMÜŞ</t>
  </si>
  <si>
    <t>ALİ UZUN</t>
  </si>
  <si>
    <t>SORU ANALİZİ VE SINAV BAŞARI DEĞERLENDİRMESİ</t>
  </si>
  <si>
    <t xml:space="preserve">Okul </t>
  </si>
  <si>
    <t xml:space="preserve">Sınıf </t>
  </si>
  <si>
    <t>SINAVIN DEĞERLENDİRİLMESİ</t>
  </si>
  <si>
    <t xml:space="preserve">Öğretim Yılı </t>
  </si>
  <si>
    <t>Sınav No</t>
  </si>
  <si>
    <t>: 1.Sınav</t>
  </si>
  <si>
    <t xml:space="preserve">Dönem </t>
  </si>
  <si>
    <t>: 1.Dönem</t>
  </si>
  <si>
    <t>Yapılan sınavda sınıfın genel başarı yüzdesi</t>
  </si>
  <si>
    <t>olmuştur.</t>
  </si>
  <si>
    <t>Buraya dokunmayınız. Yazıcıda bu kısım çıkmaz.Formüller için gereklidir. Sakın Silmeyin…</t>
  </si>
  <si>
    <t>Aşağıda belirtilen konularda başarı oranı %50 nin altında kalmıştır.</t>
  </si>
  <si>
    <t>Soruların ilgili olduğu konular</t>
  </si>
  <si>
    <t>Puan</t>
  </si>
  <si>
    <t>SINAV ANALİZİ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</si>
  <si>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</si>
  <si>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</si>
  <si>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</si>
  <si>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t>Başarının düşük olduğu bu konular sınıfta ilan edildi. Sınav soruları  sınıfta çözüldü. Özellikle bu konular üzerinde ayrıntılı olarak açıklama yapıldı. Yapılan hatalar vurgulandı.</t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</si>
  <si>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</si>
  <si>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</si>
  <si>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Alınan puanların ortalaması</t>
  </si>
  <si>
    <t>Sınıfın Başarı Yüzdesi</t>
  </si>
  <si>
    <t>GRAFİK ANALİZ</t>
  </si>
  <si>
    <t>TOPLAM</t>
  </si>
  <si>
    <t>SORULAR</t>
  </si>
  <si>
    <t>PUAN</t>
  </si>
  <si>
    <t>SONUÇ</t>
  </si>
  <si>
    <t>SORULARA GÖRE BAŞARI (%)</t>
  </si>
  <si>
    <t>Emre ERBAY</t>
  </si>
  <si>
    <t>Okul Müdürü</t>
  </si>
  <si>
    <t>: 2.Sınav</t>
  </si>
  <si>
    <t>: 3.Sınav</t>
  </si>
  <si>
    <t>: 2.Dönem</t>
  </si>
  <si>
    <t>Boşluk doldurma</t>
  </si>
  <si>
    <t>Sözel soru</t>
  </si>
  <si>
    <t>Eşletirme(Enerji)</t>
  </si>
  <si>
    <t>Kuvvet</t>
  </si>
  <si>
    <t>Etki tepki kuvveti</t>
  </si>
  <si>
    <t>Güç</t>
  </si>
  <si>
    <t>İş</t>
  </si>
  <si>
    <t>EMRE ERBAY</t>
  </si>
  <si>
    <t>Mustafa BAŞ</t>
  </si>
  <si>
    <t>ELEKTRİK ÖĞRETMENİ</t>
  </si>
  <si>
    <t>MURAT DURSUN</t>
  </si>
  <si>
    <t>EMİN CAN</t>
  </si>
  <si>
    <t>ERAY SELMAN</t>
  </si>
  <si>
    <t>ENES ASAL</t>
  </si>
  <si>
    <t>MERT CAN BOZACI</t>
  </si>
  <si>
    <t>SERHAT ÇAVUŞOĞLU</t>
  </si>
  <si>
    <t>BABÜR SEYHAN KUMLU</t>
  </si>
  <si>
    <t>AHMET ÖZHAN SERTKARA</t>
  </si>
  <si>
    <t>G</t>
  </si>
  <si>
    <t>MEHMET EMİN ŞAHİN</t>
  </si>
  <si>
    <t>EMRE KAYDI</t>
  </si>
  <si>
    <t>CAFER MEMİŞ</t>
  </si>
  <si>
    <t>HASAN KULIK</t>
  </si>
  <si>
    <t>BURAK TÜRKMEN</t>
  </si>
  <si>
    <t>MUSTAFA EMİRHAN ÇARBUĞA</t>
  </si>
  <si>
    <t>HAMZA FURKAN DEMİRCİ</t>
  </si>
  <si>
    <t>FERHAT AKGÜL</t>
  </si>
  <si>
    <t>AHMET CAN SARI</t>
  </si>
  <si>
    <t>MUSTAFA EREN SEYREK</t>
  </si>
  <si>
    <t>ENSAR ZENGİN</t>
  </si>
  <si>
    <t>BERKE YURTSEVEN</t>
  </si>
  <si>
    <t>BATUHAN KARABİBER</t>
  </si>
  <si>
    <t>CEMİL DENİZKIRAN</t>
  </si>
  <si>
    <t>ZINAR YUGRUŞ</t>
  </si>
  <si>
    <t>GÖKTUĞ ÖMER TULA</t>
  </si>
  <si>
    <t>EMİR SAYMAZ</t>
  </si>
  <si>
    <t>OĞUZHAN YALÇIN</t>
  </si>
  <si>
    <t>ZUHAT EMRE GÖKTÜRK</t>
  </si>
  <si>
    <t>EMİRCAN KARACA</t>
  </si>
  <si>
    <t>GÖRKEM KOÇ</t>
  </si>
  <si>
    <t>SAMET YILMAZ</t>
  </si>
  <si>
    <t>MERT CAN BAŞTUĞLU</t>
  </si>
  <si>
    <t>ABDULLAH SAN</t>
  </si>
  <si>
    <t>MUSTAFA ÖZİL</t>
  </si>
  <si>
    <t>BARIŞ DERVENT</t>
  </si>
  <si>
    <t>ENİS ÇAKIR</t>
  </si>
  <si>
    <t>MUSTAFA EREN AYDIN</t>
  </si>
  <si>
    <t>ALİ GÜLEÇ</t>
  </si>
  <si>
    <t>EMİR SİNA ACAR</t>
  </si>
  <si>
    <t>MEHMET ALİ KÜÇÜK</t>
  </si>
  <si>
    <t>DURAN ÖZEN</t>
  </si>
  <si>
    <t>MUHAMMED KADİR DEMİR</t>
  </si>
  <si>
    <t>YAHYA ÇAKIR</t>
  </si>
  <si>
    <t>EREN TAŞ</t>
  </si>
  <si>
    <t>AHMET YILMAZ ÖZMEN</t>
  </si>
  <si>
    <t>MEHMET ALİ KARAGÖZ</t>
  </si>
  <si>
    <t>TEVFİK ERDOĞAN</t>
  </si>
  <si>
    <t>OSMAN SARIBIYIK</t>
  </si>
  <si>
    <t>AZİZ TEPE</t>
  </si>
  <si>
    <t>ÖMER PEKÇETİN</t>
  </si>
  <si>
    <t>ENSAR ŞEKERCİ</t>
  </si>
  <si>
    <t>SİNAN YILDIZ</t>
  </si>
  <si>
    <t>EMİRHAN ZURNACI</t>
  </si>
  <si>
    <t>SERHAT ÇAKAN</t>
  </si>
  <si>
    <t>MERT KÖSE</t>
  </si>
  <si>
    <t>CUMA ÇETİN</t>
  </si>
  <si>
    <t>BERKANT KARAKUŞ</t>
  </si>
  <si>
    <t>EMİRHAN AKAY</t>
  </si>
  <si>
    <t>MUHAMMET EMİN İMRE</t>
  </si>
  <si>
    <t>ENES KOCAMAN</t>
  </si>
  <si>
    <t>EREN TOPRAK GÖKÇE</t>
  </si>
  <si>
    <t>HIDIR EROL</t>
  </si>
  <si>
    <t>YUSUFHAN VATANSEVER</t>
  </si>
  <si>
    <t>BURAK ANAÇ</t>
  </si>
  <si>
    <t>MELİHCAN ÇAKMAK</t>
  </si>
  <si>
    <t>MEHMET ERSOY</t>
  </si>
  <si>
    <t>EMRE BAYDUZ</t>
  </si>
  <si>
    <t>H</t>
  </si>
  <si>
    <t>L</t>
  </si>
  <si>
    <t>EMRE BURHAN</t>
  </si>
  <si>
    <t>BERK ATUĞ</t>
  </si>
  <si>
    <t>BERKANT ZİLYAS</t>
  </si>
  <si>
    <t>NAZIM ÖĞE</t>
  </si>
  <si>
    <t>SEYMEN AYDIR</t>
  </si>
  <si>
    <t>EYÜP TUNÇ</t>
  </si>
  <si>
    <t>TOLGA YILDIRIM</t>
  </si>
  <si>
    <t>YASİN YAVUZ</t>
  </si>
  <si>
    <t>CİHAN YETER</t>
  </si>
  <si>
    <t>DOĞUKAN ÖZEL</t>
  </si>
  <si>
    <t>FATİH DÜZENLİ</t>
  </si>
  <si>
    <t>ALİHAN ZENGİ</t>
  </si>
  <si>
    <t>UMUT IŞIKTAŞ</t>
  </si>
  <si>
    <t>HASAN ÇİFTÇİ</t>
  </si>
  <si>
    <t>MERTCAN ÇINAR</t>
  </si>
  <si>
    <t>EREN ÇATAL</t>
  </si>
  <si>
    <t>FEVZİ MERT KUŞKAYA</t>
  </si>
  <si>
    <t>ERKAN ÇETİN</t>
  </si>
  <si>
    <t>ÜMİT GÜNGÖR</t>
  </si>
  <si>
    <t>MUSTAFA BAYRAMOĞLU</t>
  </si>
  <si>
    <t>KARA ŞAHİN ÇIĞIR</t>
  </si>
  <si>
    <t>BATIKAN AKGÜL</t>
  </si>
  <si>
    <t>FARUK HASAN DURSUN</t>
  </si>
  <si>
    <t>UMUR URAL</t>
  </si>
  <si>
    <t>ENES SOYLU</t>
  </si>
  <si>
    <t>BEDİRHAN ORMANCI</t>
  </si>
  <si>
    <t>BİLAL AKALP</t>
  </si>
  <si>
    <t>FARUK ARDIÇ</t>
  </si>
  <si>
    <t>MUHAMMED PELEN</t>
  </si>
  <si>
    <t>BARIŞ DALĞALI</t>
  </si>
  <si>
    <t>ANIL DÜZGÜN</t>
  </si>
  <si>
    <t>YUSUF KILIÇASLAN</t>
  </si>
  <si>
    <t>SAMET GÜNEŞ</t>
  </si>
  <si>
    <t>İBRAHİM DAĞDELEN</t>
  </si>
  <si>
    <t>EKREM TALHA TEMTEK</t>
  </si>
  <si>
    <t>ALİ HAYDAR BOZKAYA</t>
  </si>
  <si>
    <t>HAKAN YÜCEBAŞ</t>
  </si>
  <si>
    <t>FATİH ORAL</t>
  </si>
  <si>
    <t>İBRAHİM BOTAN EREN</t>
  </si>
  <si>
    <t>EMİRHAN KARAKOÇ</t>
  </si>
  <si>
    <t>SELİM AKDEMİR</t>
  </si>
  <si>
    <t>YAVUZ AKDEMİR</t>
  </si>
  <si>
    <t>GÜRKAN DİRİK</t>
  </si>
  <si>
    <t>KAAN ŞAHİN</t>
  </si>
  <si>
    <t>ENES TUNÇEL</t>
  </si>
  <si>
    <t>İSHAK BARAN BADILLI</t>
  </si>
  <si>
    <t>İLHAN YÜKSEK</t>
  </si>
  <si>
    <t>BUĞRA SEZGİN</t>
  </si>
  <si>
    <t>FURKAN TONGAL</t>
  </si>
  <si>
    <t>BERK ÇALAP</t>
  </si>
  <si>
    <t>MEHMET ŞAHİN</t>
  </si>
  <si>
    <t>FATİH ÖLMEZ</t>
  </si>
  <si>
    <t>ERDEM KARA</t>
  </si>
  <si>
    <t>HÜSEYİN TALHA KÜCCÜK</t>
  </si>
  <si>
    <t>ADEM PELEN</t>
  </si>
  <si>
    <t>BATUHAN YILMAZ</t>
  </si>
  <si>
    <t>METE YILMAZ</t>
  </si>
  <si>
    <t>UĞUR CANLI</t>
  </si>
  <si>
    <t>MELİH SEFA ERMURAT</t>
  </si>
  <si>
    <t>GÖKHAN BAKTİMUR</t>
  </si>
  <si>
    <t>AKIN DOĞAN</t>
  </si>
  <si>
    <t>BARIŞ REFİK ÖZDİL</t>
  </si>
  <si>
    <t>BERKAN KARAKURT</t>
  </si>
  <si>
    <t>MUHAMMET BAKİ AYDİN</t>
  </si>
  <si>
    <t>İSMAİL SARIDOĞAN</t>
  </si>
  <si>
    <t>YASİN UYSAL</t>
  </si>
  <si>
    <t>SALİH YILDIZ</t>
  </si>
  <si>
    <t>2017-2018</t>
  </si>
  <si>
    <t>Hüseyin KARASU</t>
  </si>
  <si>
    <t>TERMİK VE NÜKLEER SANTRAL</t>
  </si>
  <si>
    <t>SANTRALLERİN ÖZELLİKLERİ</t>
  </si>
  <si>
    <t>ATOMUN YAPISI</t>
  </si>
  <si>
    <t>ATOMUN ÖZELLİKLERİ</t>
  </si>
  <si>
    <t>ELEKTRİKLENME YÖNTEMLERİ</t>
  </si>
  <si>
    <t>ALTERNATÖRLER</t>
  </si>
  <si>
    <t>İLETKENLER VE YALITKANLAR</t>
  </si>
  <si>
    <t>COULOMB KANUNU</t>
  </si>
  <si>
    <t>ELEKTRİK ELEKTRONİK VE ÖLÇME</t>
  </si>
  <si>
    <t>10-B</t>
  </si>
  <si>
    <t>ZİL TESİSATI</t>
  </si>
  <si>
    <t>TRANSFORMATÖRÜN İÇ YAPISI</t>
  </si>
  <si>
    <t>DEVRELERİN ÖZELLİKLERİ</t>
  </si>
  <si>
    <t>ELEKTRİKTE KULLANILAN SEMBOL.</t>
  </si>
  <si>
    <t>EV ALETLERİ</t>
  </si>
  <si>
    <t>ALAN HESAPLAMA</t>
  </si>
  <si>
    <t>UZUNLUK HESAPLAMA</t>
  </si>
  <si>
    <t>YÜCEL DEMİR-H. TAYFUN YILDIRIM</t>
  </si>
  <si>
    <t>YUSUF AKGÜN</t>
  </si>
  <si>
    <t>Bir kat iki daire zil ve kapı tesisatı</t>
  </si>
  <si>
    <t>Adi anahtar tesisatı</t>
  </si>
  <si>
    <t>Kuvvetli akım devre elemanları</t>
  </si>
  <si>
    <t>Elektrik sembolleri</t>
  </si>
  <si>
    <t>Topraklama</t>
  </si>
  <si>
    <t>Zil transformatörü</t>
  </si>
</sst>
</file>

<file path=xl/styles.xml><?xml version="1.0" encoding="utf-8"?>
<styleSheet xmlns="http://schemas.openxmlformats.org/spreadsheetml/2006/main">
  <numFmts count="2">
    <numFmt numFmtId="164" formatCode="%0"/>
    <numFmt numFmtId="165" formatCode="dd/mm/yyyy;@"/>
  </numFmts>
  <fonts count="27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sz val="11"/>
      <color rgb="FFC00000"/>
      <name val="Arial Tur"/>
      <charset val="162"/>
    </font>
    <font>
      <sz val="10"/>
      <color theme="1"/>
      <name val="Arial Tur"/>
      <charset val="162"/>
    </font>
    <font>
      <u/>
      <sz val="10"/>
      <color theme="3"/>
      <name val="Arial Tur"/>
      <charset val="162"/>
    </font>
    <font>
      <sz val="10"/>
      <color theme="3"/>
      <name val="Arial Tur"/>
      <charset val="162"/>
    </font>
    <font>
      <sz val="14"/>
      <color rgb="FF0070C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rgb="FF002060"/>
      <name val="Arial Tur"/>
      <charset val="162"/>
    </font>
    <font>
      <b/>
      <sz val="11"/>
      <name val="Times New Roman"/>
      <family val="1"/>
      <charset val="162"/>
    </font>
    <font>
      <u/>
      <sz val="11"/>
      <color theme="10"/>
      <name val="Arial Tur"/>
      <charset val="162"/>
    </font>
    <font>
      <sz val="9"/>
      <name val="Arial"/>
      <family val="2"/>
      <charset val="162"/>
    </font>
    <font>
      <sz val="9"/>
      <color rgb="FF333333"/>
      <name val="Verdana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rgb="FFFFA500"/>
      <name val="Arial"/>
      <family val="2"/>
      <charset val="162"/>
    </font>
    <font>
      <b/>
      <sz val="9"/>
      <color rgb="FF333333"/>
      <name val="Arial"/>
      <family val="2"/>
      <charset val="162"/>
    </font>
    <font>
      <sz val="7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FA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/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8" fillId="0" borderId="0" xfId="0" applyFont="1" applyFill="1" applyAlignment="1">
      <alignment horizontal="center"/>
    </xf>
    <xf numFmtId="0" fontId="0" fillId="0" borderId="0" xfId="0" applyProtection="1"/>
    <xf numFmtId="0" fontId="0" fillId="0" borderId="0" xfId="0" applyFill="1" applyAlignment="1" applyProtection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0" fillId="3" borderId="1" xfId="0" applyFill="1" applyBorder="1" applyAlignment="1" applyProtection="1">
      <alignment vertical="center"/>
      <protection locked="0"/>
    </xf>
    <xf numFmtId="0" fontId="10" fillId="0" borderId="0" xfId="0" applyFont="1" applyFill="1" applyProtection="1"/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11" xfId="0" applyFont="1" applyFill="1" applyBorder="1" applyAlignment="1" applyProtection="1">
      <alignment vertical="top"/>
    </xf>
    <xf numFmtId="0" fontId="1" fillId="0" borderId="12" xfId="0" applyFont="1" applyFill="1" applyBorder="1" applyAlignment="1" applyProtection="1">
      <alignment vertical="top"/>
    </xf>
    <xf numFmtId="0" fontId="1" fillId="0" borderId="16" xfId="0" applyFont="1" applyFill="1" applyBorder="1" applyAlignment="1" applyProtection="1">
      <alignment horizontal="center" vertical="center" shrinkToFit="1"/>
    </xf>
    <xf numFmtId="0" fontId="3" fillId="4" borderId="17" xfId="0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1" fillId="5" borderId="1" xfId="0" applyFont="1" applyFill="1" applyBorder="1" applyAlignment="1" applyProtection="1">
      <alignment horizontal="left" vertical="center" wrapText="1"/>
    </xf>
    <xf numFmtId="0" fontId="0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top" wrapText="1" readingOrder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10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vertical="center" wrapText="1"/>
    </xf>
    <xf numFmtId="1" fontId="1" fillId="0" borderId="29" xfId="0" applyNumberFormat="1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center" wrapText="1" indent="1"/>
    </xf>
    <xf numFmtId="1" fontId="3" fillId="4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6" fillId="6" borderId="30" xfId="0" applyFont="1" applyFill="1" applyBorder="1" applyAlignment="1" applyProtection="1">
      <alignment horizontal="left"/>
      <protection locked="0"/>
    </xf>
    <xf numFmtId="0" fontId="6" fillId="6" borderId="30" xfId="0" applyFont="1" applyFill="1" applyBorder="1" applyAlignment="1" applyProtection="1">
      <alignment horizontal="left" vertical="center"/>
      <protection locked="0"/>
    </xf>
    <xf numFmtId="0" fontId="20" fillId="6" borderId="31" xfId="1" applyFont="1" applyFill="1" applyBorder="1" applyProtection="1">
      <protection locked="0"/>
    </xf>
    <xf numFmtId="0" fontId="6" fillId="6" borderId="31" xfId="0" applyFont="1" applyFill="1" applyBorder="1" applyProtection="1">
      <protection locked="0"/>
    </xf>
    <xf numFmtId="0" fontId="20" fillId="6" borderId="32" xfId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21" fillId="7" borderId="0" xfId="0" applyFont="1" applyFill="1" applyAlignment="1">
      <alignment horizontal="center" wrapText="1"/>
    </xf>
    <xf numFmtId="0" fontId="22" fillId="7" borderId="0" xfId="0" applyFont="1" applyFill="1" applyAlignment="1">
      <alignment horizontal="center" wrapText="1"/>
    </xf>
    <xf numFmtId="0" fontId="23" fillId="7" borderId="0" xfId="0" applyFont="1" applyFill="1" applyAlignment="1">
      <alignment horizontal="center" wrapText="1"/>
    </xf>
    <xf numFmtId="0" fontId="21" fillId="8" borderId="0" xfId="0" applyFont="1" applyFill="1" applyAlignment="1">
      <alignment horizontal="center" wrapText="1"/>
    </xf>
    <xf numFmtId="0" fontId="22" fillId="8" borderId="0" xfId="0" applyFont="1" applyFill="1" applyAlignment="1">
      <alignment horizontal="center" wrapText="1"/>
    </xf>
    <xf numFmtId="0" fontId="23" fillId="8" borderId="0" xfId="0" applyFont="1" applyFill="1" applyAlignment="1">
      <alignment horizontal="center" wrapText="1"/>
    </xf>
    <xf numFmtId="0" fontId="21" fillId="7" borderId="35" xfId="0" applyFont="1" applyFill="1" applyBorder="1" applyAlignment="1">
      <alignment horizontal="center" wrapText="1"/>
    </xf>
    <xf numFmtId="0" fontId="22" fillId="7" borderId="35" xfId="0" applyFont="1" applyFill="1" applyBorder="1" applyAlignment="1">
      <alignment horizontal="center" wrapText="1"/>
    </xf>
    <xf numFmtId="0" fontId="23" fillId="7" borderId="35" xfId="0" applyFont="1" applyFill="1" applyBorder="1" applyAlignment="1">
      <alignment horizontal="center" wrapText="1"/>
    </xf>
    <xf numFmtId="0" fontId="24" fillId="7" borderId="36" xfId="0" applyFont="1" applyFill="1" applyBorder="1" applyAlignment="1">
      <alignment horizontal="center" wrapText="1"/>
    </xf>
    <xf numFmtId="0" fontId="24" fillId="7" borderId="37" xfId="0" applyFont="1" applyFill="1" applyBorder="1" applyAlignment="1">
      <alignment horizontal="center" wrapText="1"/>
    </xf>
    <xf numFmtId="0" fontId="24" fillId="8" borderId="37" xfId="0" applyFont="1" applyFill="1" applyBorder="1" applyAlignment="1">
      <alignment horizontal="center" wrapText="1"/>
    </xf>
    <xf numFmtId="0" fontId="21" fillId="7" borderId="38" xfId="0" applyFont="1" applyFill="1" applyBorder="1" applyAlignment="1">
      <alignment horizontal="center" wrapText="1"/>
    </xf>
    <xf numFmtId="0" fontId="22" fillId="7" borderId="38" xfId="0" applyFont="1" applyFill="1" applyBorder="1" applyAlignment="1">
      <alignment horizontal="center" wrapText="1"/>
    </xf>
    <xf numFmtId="0" fontId="23" fillId="7" borderId="38" xfId="0" applyFont="1" applyFill="1" applyBorder="1" applyAlignment="1">
      <alignment horizontal="center" wrapText="1"/>
    </xf>
    <xf numFmtId="0" fontId="24" fillId="7" borderId="39" xfId="0" applyFont="1" applyFill="1" applyBorder="1" applyAlignment="1">
      <alignment horizontal="center" wrapText="1"/>
    </xf>
    <xf numFmtId="0" fontId="21" fillId="8" borderId="38" xfId="0" applyFont="1" applyFill="1" applyBorder="1" applyAlignment="1">
      <alignment horizontal="center" wrapText="1"/>
    </xf>
    <xf numFmtId="0" fontId="22" fillId="8" borderId="38" xfId="0" applyFont="1" applyFill="1" applyBorder="1" applyAlignment="1">
      <alignment horizontal="center" wrapText="1"/>
    </xf>
    <xf numFmtId="0" fontId="23" fillId="8" borderId="38" xfId="0" applyFont="1" applyFill="1" applyBorder="1" applyAlignment="1">
      <alignment horizontal="center" wrapText="1"/>
    </xf>
    <xf numFmtId="0" fontId="24" fillId="8" borderId="39" xfId="0" applyFont="1" applyFill="1" applyBorder="1" applyAlignment="1">
      <alignment horizontal="center" wrapText="1"/>
    </xf>
    <xf numFmtId="0" fontId="25" fillId="8" borderId="39" xfId="0" applyFont="1" applyFill="1" applyBorder="1" applyAlignment="1">
      <alignment horizontal="center" wrapText="1"/>
    </xf>
    <xf numFmtId="0" fontId="21" fillId="7" borderId="40" xfId="0" applyFont="1" applyFill="1" applyBorder="1" applyAlignment="1">
      <alignment horizontal="left" wrapText="1"/>
    </xf>
    <xf numFmtId="0" fontId="21" fillId="8" borderId="40" xfId="0" applyFont="1" applyFill="1" applyBorder="1" applyAlignment="1">
      <alignment horizontal="left" wrapText="1"/>
    </xf>
    <xf numFmtId="0" fontId="21" fillId="7" borderId="1" xfId="0" applyFont="1" applyFill="1" applyBorder="1" applyAlignment="1">
      <alignment horizontal="left" wrapText="1"/>
    </xf>
    <xf numFmtId="0" fontId="21" fillId="8" borderId="1" xfId="0" applyFont="1" applyFill="1" applyBorder="1" applyAlignment="1">
      <alignment horizontal="left" wrapText="1"/>
    </xf>
    <xf numFmtId="0" fontId="21" fillId="7" borderId="1" xfId="0" applyFont="1" applyFill="1" applyBorder="1" applyAlignment="1">
      <alignment horizontal="center" wrapText="1"/>
    </xf>
    <xf numFmtId="0" fontId="21" fillId="8" borderId="1" xfId="0" applyFont="1" applyFill="1" applyBorder="1" applyAlignment="1">
      <alignment horizontal="center" wrapText="1"/>
    </xf>
    <xf numFmtId="0" fontId="21" fillId="7" borderId="1" xfId="0" applyFont="1" applyFill="1" applyBorder="1" applyAlignment="1" applyProtection="1">
      <alignment horizontal="left" wrapText="1"/>
      <protection locked="0"/>
    </xf>
    <xf numFmtId="0" fontId="21" fillId="8" borderId="1" xfId="0" applyFont="1" applyFill="1" applyBorder="1" applyAlignment="1" applyProtection="1">
      <alignment horizontal="left" wrapText="1"/>
      <protection locked="0"/>
    </xf>
    <xf numFmtId="0" fontId="23" fillId="7" borderId="1" xfId="0" applyFont="1" applyFill="1" applyBorder="1" applyAlignment="1">
      <alignment horizontal="center" wrapText="1"/>
    </xf>
    <xf numFmtId="0" fontId="23" fillId="8" borderId="1" xfId="0" applyFont="1" applyFill="1" applyBorder="1" applyAlignment="1">
      <alignment horizontal="center" wrapText="1"/>
    </xf>
    <xf numFmtId="0" fontId="26" fillId="7" borderId="1" xfId="0" applyFont="1" applyFill="1" applyBorder="1" applyAlignment="1">
      <alignment horizontal="left" wrapText="1"/>
    </xf>
    <xf numFmtId="0" fontId="26" fillId="8" borderId="1" xfId="0" applyFont="1" applyFill="1" applyBorder="1" applyAlignment="1">
      <alignment horizontal="left" wrapText="1"/>
    </xf>
    <xf numFmtId="0" fontId="21" fillId="7" borderId="41" xfId="0" applyFont="1" applyFill="1" applyBorder="1" applyAlignment="1">
      <alignment horizontal="left" wrapText="1"/>
    </xf>
    <xf numFmtId="0" fontId="22" fillId="7" borderId="1" xfId="0" applyFont="1" applyFill="1" applyBorder="1" applyAlignment="1">
      <alignment horizontal="center" wrapText="1"/>
    </xf>
    <xf numFmtId="0" fontId="24" fillId="7" borderId="1" xfId="0" applyFont="1" applyFill="1" applyBorder="1" applyAlignment="1">
      <alignment horizontal="center" wrapText="1"/>
    </xf>
    <xf numFmtId="0" fontId="22" fillId="8" borderId="1" xfId="0" applyFont="1" applyFill="1" applyBorder="1" applyAlignment="1">
      <alignment horizontal="center" wrapText="1"/>
    </xf>
    <xf numFmtId="0" fontId="24" fillId="8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11" fillId="0" borderId="0" xfId="1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8" fillId="5" borderId="1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left" vertical="center" indent="1"/>
    </xf>
    <xf numFmtId="0" fontId="3" fillId="0" borderId="1" xfId="0" applyFont="1" applyFill="1" applyBorder="1" applyAlignment="1" applyProtection="1">
      <alignment horizontal="left" vertical="center" indent="1"/>
    </xf>
    <xf numFmtId="1" fontId="1" fillId="0" borderId="1" xfId="0" applyNumberFormat="1" applyFont="1" applyFill="1" applyBorder="1" applyAlignment="1" applyProtection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1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 vertical="top"/>
    </xf>
    <xf numFmtId="0" fontId="1" fillId="0" borderId="6" xfId="0" applyFont="1" applyFill="1" applyBorder="1" applyAlignment="1" applyProtection="1">
      <alignment horizontal="center" vertical="top"/>
    </xf>
    <xf numFmtId="0" fontId="1" fillId="0" borderId="7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9" xfId="0" applyFont="1" applyFill="1" applyBorder="1" applyAlignment="1" applyProtection="1">
      <alignment horizontal="left" vertical="top" wrapText="1" indent="1" readingOrder="1"/>
    </xf>
    <xf numFmtId="0" fontId="17" fillId="0" borderId="11" xfId="0" applyFont="1" applyFill="1" applyBorder="1" applyAlignment="1" applyProtection="1">
      <alignment horizontal="left" vertical="center" shrinkToFit="1"/>
    </xf>
    <xf numFmtId="0" fontId="17" fillId="0" borderId="12" xfId="0" applyFont="1" applyFill="1" applyBorder="1" applyAlignment="1" applyProtection="1">
      <alignment horizontal="left" vertical="center" shrinkToFit="1"/>
    </xf>
    <xf numFmtId="165" fontId="0" fillId="0" borderId="0" xfId="0" applyNumberFormat="1" applyFill="1" applyAlignment="1" applyProtection="1">
      <alignment horizontal="center"/>
    </xf>
    <xf numFmtId="0" fontId="16" fillId="2" borderId="14" xfId="0" applyFont="1" applyFill="1" applyBorder="1" applyAlignment="1" applyProtection="1">
      <alignment horizontal="center" vertical="center" textRotation="90"/>
    </xf>
    <xf numFmtId="0" fontId="16" fillId="2" borderId="1" xfId="0" applyFont="1" applyFill="1" applyBorder="1" applyAlignment="1" applyProtection="1">
      <alignment horizontal="center" vertical="center" textRotation="90"/>
    </xf>
    <xf numFmtId="0" fontId="16" fillId="2" borderId="7" xfId="0" applyFont="1" applyFill="1" applyBorder="1" applyAlignment="1" applyProtection="1">
      <alignment horizontal="center" vertical="center" textRotation="90"/>
    </xf>
    <xf numFmtId="0" fontId="16" fillId="2" borderId="27" xfId="0" applyFont="1" applyFill="1" applyBorder="1" applyAlignment="1" applyProtection="1">
      <alignment horizontal="center" vertical="center" textRotation="90"/>
    </xf>
    <xf numFmtId="0" fontId="15" fillId="2" borderId="14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" fillId="0" borderId="17" xfId="0" applyNumberFormat="1" applyFont="1" applyFill="1" applyBorder="1" applyAlignment="1" applyProtection="1">
      <alignment horizontal="center" vertical="center"/>
    </xf>
    <xf numFmtId="164" fontId="1" fillId="0" borderId="19" xfId="0" applyNumberFormat="1" applyFont="1" applyFill="1" applyBorder="1" applyAlignment="1" applyProtection="1">
      <alignment horizontal="center" vertical="center"/>
    </xf>
    <xf numFmtId="164" fontId="1" fillId="0" borderId="20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 indent="1" shrinkToFit="1"/>
      <protection locked="0"/>
    </xf>
    <xf numFmtId="0" fontId="1" fillId="0" borderId="23" xfId="0" applyFont="1" applyFill="1" applyBorder="1" applyAlignment="1" applyProtection="1">
      <alignment horizontal="center" vertical="center" shrinkToFit="1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4" fillId="0" borderId="5" xfId="0" applyFont="1" applyFill="1" applyBorder="1" applyAlignment="1" applyProtection="1">
      <alignment horizontal="center" vertical="top" wrapText="1" readingOrder="1"/>
    </xf>
    <xf numFmtId="0" fontId="4" fillId="0" borderId="6" xfId="0" applyFont="1" applyFill="1" applyBorder="1" applyAlignment="1" applyProtection="1">
      <alignment horizontal="center" vertical="top" wrapText="1" readingOrder="1"/>
    </xf>
    <xf numFmtId="0" fontId="16" fillId="0" borderId="8" xfId="0" applyFont="1" applyFill="1" applyBorder="1" applyAlignment="1" applyProtection="1">
      <alignment horizontal="left" vertical="center" shrinkToFit="1"/>
    </xf>
    <xf numFmtId="0" fontId="16" fillId="0" borderId="0" xfId="0" applyFont="1" applyFill="1" applyBorder="1" applyAlignment="1" applyProtection="1">
      <alignment horizontal="left" vertical="center" shrinkToFit="1"/>
    </xf>
    <xf numFmtId="0" fontId="17" fillId="0" borderId="0" xfId="0" applyFont="1" applyFill="1" applyBorder="1" applyAlignment="1" applyProtection="1">
      <alignment horizontal="left" vertical="center" shrinkToFit="1"/>
    </xf>
    <xf numFmtId="0" fontId="17" fillId="0" borderId="6" xfId="0" applyFont="1" applyFill="1" applyBorder="1" applyAlignment="1" applyProtection="1">
      <alignment horizontal="left" vertical="center" shrinkToFit="1"/>
    </xf>
    <xf numFmtId="0" fontId="17" fillId="0" borderId="7" xfId="0" applyFont="1" applyFill="1" applyBorder="1" applyAlignment="1" applyProtection="1">
      <alignment horizontal="left" vertical="center" shrinkToFit="1"/>
    </xf>
    <xf numFmtId="0" fontId="17" fillId="0" borderId="9" xfId="0" applyFont="1" applyFill="1" applyBorder="1" applyAlignment="1" applyProtection="1">
      <alignment horizontal="left" vertical="center" shrinkToFit="1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15" fillId="2" borderId="13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left" vertical="center" indent="1"/>
    </xf>
    <xf numFmtId="0" fontId="14" fillId="0" borderId="19" xfId="0" applyFont="1" applyFill="1" applyBorder="1" applyAlignment="1" applyProtection="1">
      <alignment horizontal="left" vertical="center" indent="1"/>
    </xf>
    <xf numFmtId="0" fontId="9" fillId="3" borderId="0" xfId="0" applyFont="1" applyFill="1" applyAlignment="1">
      <alignment horizontal="center" vertical="center" wrapText="1"/>
    </xf>
    <xf numFmtId="0" fontId="19" fillId="0" borderId="8" xfId="0" applyFont="1" applyFill="1" applyBorder="1" applyAlignment="1" applyProtection="1">
      <alignment horizontal="left" vertical="top" wrapText="1" shrinkToFit="1" readingOrder="1"/>
    </xf>
    <xf numFmtId="0" fontId="19" fillId="0" borderId="0" xfId="0" applyFont="1" applyFill="1" applyBorder="1" applyAlignment="1" applyProtection="1">
      <alignment horizontal="left" vertical="top" wrapText="1" shrinkToFit="1" readingOrder="1"/>
    </xf>
    <xf numFmtId="0" fontId="19" fillId="0" borderId="9" xfId="0" applyFont="1" applyFill="1" applyBorder="1" applyAlignment="1" applyProtection="1">
      <alignment horizontal="left" vertical="top" wrapText="1" shrinkToFit="1" readingOrder="1"/>
    </xf>
    <xf numFmtId="0" fontId="4" fillId="4" borderId="8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9" xfId="0" applyFont="1" applyFill="1" applyBorder="1" applyAlignment="1" applyProtection="1">
      <alignment horizontal="left" vertical="top" wrapText="1" indent="1" shrinkToFit="1" readingOrder="1"/>
      <protection locked="0"/>
    </xf>
    <xf numFmtId="0" fontId="0" fillId="3" borderId="0" xfId="0" applyFill="1" applyAlignment="1">
      <alignment horizontal="center"/>
    </xf>
    <xf numFmtId="0" fontId="7" fillId="3" borderId="0" xfId="1" applyFill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 shrinkToFit="1"/>
    </xf>
    <xf numFmtId="0" fontId="16" fillId="0" borderId="10" xfId="0" applyFont="1" applyFill="1" applyBorder="1" applyAlignment="1" applyProtection="1">
      <alignment horizontal="left" vertical="center" shrinkToFit="1"/>
    </xf>
    <xf numFmtId="0" fontId="16" fillId="0" borderId="11" xfId="0" applyFont="1" applyFill="1" applyBorder="1" applyAlignment="1" applyProtection="1">
      <alignment horizontal="left" vertical="center" shrinkToFit="1"/>
    </xf>
    <xf numFmtId="0" fontId="16" fillId="0" borderId="11" xfId="0" applyFont="1" applyFill="1" applyBorder="1" applyAlignment="1" applyProtection="1">
      <alignment horizontal="right" vertical="center" shrinkToFit="1"/>
    </xf>
    <xf numFmtId="0" fontId="16" fillId="0" borderId="6" xfId="0" applyFont="1" applyFill="1" applyBorder="1" applyAlignment="1" applyProtection="1">
      <alignment horizontal="right" vertical="center" shrinkToFit="1"/>
    </xf>
    <xf numFmtId="0" fontId="16" fillId="0" borderId="5" xfId="0" applyFont="1" applyFill="1" applyBorder="1" applyAlignment="1" applyProtection="1">
      <alignment horizontal="left" vertical="center" shrinkToFit="1"/>
    </xf>
    <xf numFmtId="0" fontId="16" fillId="0" borderId="6" xfId="0" applyFont="1" applyFill="1" applyBorder="1" applyAlignment="1" applyProtection="1">
      <alignment horizontal="left" vertical="center" shrinkToFit="1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164" fontId="1" fillId="0" borderId="6" xfId="0" applyNumberFormat="1" applyFont="1" applyFill="1" applyBorder="1" applyAlignment="1" applyProtection="1">
      <alignment horizontal="center" vertical="top" shrinkToFit="1" readingOrder="1"/>
    </xf>
    <xf numFmtId="0" fontId="3" fillId="4" borderId="33" xfId="0" applyFont="1" applyFill="1" applyBorder="1" applyAlignment="1" applyProtection="1">
      <alignment horizontal="left" vertical="center" indent="1" shrinkToFit="1"/>
      <protection locked="0"/>
    </xf>
    <xf numFmtId="0" fontId="3" fillId="4" borderId="34" xfId="0" applyFont="1" applyFill="1" applyBorder="1" applyAlignment="1" applyProtection="1">
      <alignment horizontal="left" vertical="center" indent="1" shrinkToFit="1"/>
      <protection locked="0"/>
    </xf>
  </cellXfs>
  <cellStyles count="2">
    <cellStyle name="Köprü" xfId="1" builtinId="8"/>
    <cellStyle name="Normal" xfId="0" builtinId="0"/>
  </cellStyles>
  <dxfs count="24"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EAEAEA"/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'1.Dön-1.Sınav'!$F$73:$AD$73</c:f>
              <c:numCache>
                <c:formatCode>0</c:formatCode>
                <c:ptCount val="25"/>
                <c:pt idx="0">
                  <c:v>48</c:v>
                </c:pt>
                <c:pt idx="1">
                  <c:v>7.36</c:v>
                </c:pt>
                <c:pt idx="2">
                  <c:v>38</c:v>
                </c:pt>
                <c:pt idx="3">
                  <c:v>64.8</c:v>
                </c:pt>
                <c:pt idx="4">
                  <c:v>82.799999999999983</c:v>
                </c:pt>
                <c:pt idx="5">
                  <c:v>24</c:v>
                </c:pt>
                <c:pt idx="6">
                  <c:v>38.4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6C-4616-97E3-9A6E4923061D}"/>
            </c:ext>
          </c:extLst>
        </c:ser>
        <c:dLbls>
          <c:showVal val="1"/>
        </c:dLbls>
        <c:gapWidth val="164"/>
        <c:overlap val="-22"/>
        <c:axId val="59875712"/>
        <c:axId val="59877248"/>
      </c:barChart>
      <c:catAx>
        <c:axId val="59875712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9877248"/>
        <c:crosses val="autoZero"/>
        <c:auto val="1"/>
        <c:lblAlgn val="ctr"/>
        <c:lblOffset val="100"/>
        <c:tickLblSkip val="1"/>
        <c:tickMarkSkip val="1"/>
      </c:catAx>
      <c:valAx>
        <c:axId val="59877248"/>
        <c:scaling>
          <c:orientation val="minMax"/>
          <c:max val="100"/>
        </c:scaling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987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"/>
  <c:chart>
    <c:autoTitleDeleted val="1"/>
    <c:plotArea>
      <c:layout/>
      <c:barChart>
        <c:barDir val="bar"/>
        <c:grouping val="stacked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'2.Dön-2.Sınav'!$H$9:$H$13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'2.Dön-2.Sınav'!$O$9:$O$13</c:f>
              <c:numCache>
                <c:formatCode>0</c:formatCode>
                <c:ptCount val="5"/>
                <c:pt idx="0">
                  <c:v>9</c:v>
                </c:pt>
                <c:pt idx="1">
                  <c:v>5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46-4AB8-A4A0-A6EE553F450B}"/>
            </c:ext>
          </c:extLst>
        </c:ser>
        <c:dLbls>
          <c:showVal val="1"/>
        </c:dLbls>
        <c:gapWidth val="79"/>
        <c:overlap val="100"/>
        <c:axId val="67586304"/>
        <c:axId val="6758476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'2.Dön-2.Sınav'!$I$9:$I$13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446-4AB8-A4A0-A6EE553F450B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446-4AB8-A4A0-A6EE553F450B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446-4AB8-A4A0-A6EE553F450B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446-4AB8-A4A0-A6EE553F450B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446-4AB8-A4A0-A6EE553F450B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446-4AB8-A4A0-A6EE553F450B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'2.Dön-2.Sınav'!$P$9:$P$13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446-4AB8-A4A0-A6EE553F450B}"/>
                  </c:ext>
                </c:extLst>
              </c15:ser>
            </c15:filteredBarSeries>
          </c:ext>
        </c:extLst>
      </c:barChart>
      <c:valAx>
        <c:axId val="675847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one"/>
        <c:crossAx val="67586304"/>
        <c:crosses val="autoZero"/>
        <c:crossBetween val="between"/>
      </c:valAx>
      <c:catAx>
        <c:axId val="6758630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7584768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'2.Dön-3.Sınav'!$F$73:$AD$73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60-4D0D-BEFF-9E6554011ABD}"/>
            </c:ext>
          </c:extLst>
        </c:ser>
        <c:dLbls>
          <c:showVal val="1"/>
        </c:dLbls>
        <c:gapWidth val="164"/>
        <c:overlap val="-22"/>
        <c:axId val="67283200"/>
        <c:axId val="67293184"/>
      </c:barChart>
      <c:catAx>
        <c:axId val="67283200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7293184"/>
        <c:crosses val="autoZero"/>
        <c:auto val="1"/>
        <c:lblAlgn val="ctr"/>
        <c:lblOffset val="100"/>
        <c:tickLblSkip val="1"/>
        <c:tickMarkSkip val="1"/>
      </c:catAx>
      <c:valAx>
        <c:axId val="67293184"/>
        <c:scaling>
          <c:orientation val="minMax"/>
          <c:max val="100"/>
        </c:scaling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728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"/>
  <c:chart>
    <c:autoTitleDeleted val="1"/>
    <c:plotArea>
      <c:layout/>
      <c:barChart>
        <c:barDir val="bar"/>
        <c:grouping val="stacked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'2.Dön-3.Sınav'!$H$9:$H$13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'2.Dön-3.Sınav'!$O$9:$O$13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3-4E30-A129-4EFED0985E1E}"/>
            </c:ext>
          </c:extLst>
        </c:ser>
        <c:dLbls>
          <c:showVal val="1"/>
        </c:dLbls>
        <c:gapWidth val="79"/>
        <c:overlap val="100"/>
        <c:axId val="67659648"/>
        <c:axId val="6765811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'2.Dön-3.Sınav'!$I$9:$I$13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243-4E30-A129-4EFED0985E1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243-4E30-A129-4EFED0985E1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243-4E30-A129-4EFED0985E1E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243-4E30-A129-4EFED0985E1E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243-4E30-A129-4EFED0985E1E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243-4E30-A129-4EFED0985E1E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'2.Dön-3.Sınav'!$P$9:$P$13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243-4E30-A129-4EFED0985E1E}"/>
                  </c:ext>
                </c:extLst>
              </c15:ser>
            </c15:filteredBarSeries>
          </c:ext>
        </c:extLst>
      </c:barChart>
      <c:valAx>
        <c:axId val="676581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one"/>
        <c:crossAx val="67659648"/>
        <c:crosses val="autoZero"/>
        <c:crossBetween val="between"/>
      </c:valAx>
      <c:catAx>
        <c:axId val="6765964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7658112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"/>
  <c:chart>
    <c:autoTitleDeleted val="1"/>
    <c:plotArea>
      <c:layout/>
      <c:barChart>
        <c:barDir val="bar"/>
        <c:grouping val="stacked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'1.Dön-1.Sınav'!$H$9:$H$13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'1.Dön-1.Sınav'!$O$9:$O$13</c:f>
              <c:numCache>
                <c:formatCode>0</c:formatCode>
                <c:ptCount val="5"/>
                <c:pt idx="0">
                  <c:v>18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42-493C-BC46-5A62CD3DA477}"/>
            </c:ext>
          </c:extLst>
        </c:ser>
        <c:dLbls>
          <c:showVal val="1"/>
        </c:dLbls>
        <c:gapWidth val="79"/>
        <c:overlap val="100"/>
        <c:axId val="59789312"/>
        <c:axId val="597875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'1.Dön-1.Sınav'!$I$9:$I$13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442-493C-BC46-5A62CD3DA477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442-493C-BC46-5A62CD3DA477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442-493C-BC46-5A62CD3DA477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442-493C-BC46-5A62CD3DA477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442-493C-BC46-5A62CD3DA477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442-493C-BC46-5A62CD3DA477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'1.Dön-1.Sınav'!$P$9:$P$13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442-493C-BC46-5A62CD3DA477}"/>
                  </c:ext>
                </c:extLst>
              </c15:ser>
            </c15:filteredBarSeries>
          </c:ext>
        </c:extLst>
      </c:barChart>
      <c:valAx>
        <c:axId val="597875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one"/>
        <c:crossAx val="59789312"/>
        <c:crosses val="autoZero"/>
        <c:crossBetween val="between"/>
      </c:valAx>
      <c:catAx>
        <c:axId val="5978931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9787520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'1.Dön-2.Sınav'!$F$73:$AD$73</c:f>
              <c:numCache>
                <c:formatCode>0</c:formatCode>
                <c:ptCount val="25"/>
                <c:pt idx="0">
                  <c:v>16.521739130434781</c:v>
                </c:pt>
                <c:pt idx="1">
                  <c:v>6.9565217391304346</c:v>
                </c:pt>
                <c:pt idx="2">
                  <c:v>27.826086956521738</c:v>
                </c:pt>
                <c:pt idx="3">
                  <c:v>33.478260869565219</c:v>
                </c:pt>
                <c:pt idx="4">
                  <c:v>40.434782608695656</c:v>
                </c:pt>
                <c:pt idx="5">
                  <c:v>36.739130434782609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F6-4D70-82D0-76986043804F}"/>
            </c:ext>
          </c:extLst>
        </c:ser>
        <c:dLbls>
          <c:showVal val="1"/>
        </c:dLbls>
        <c:gapWidth val="164"/>
        <c:overlap val="-22"/>
        <c:axId val="66199936"/>
        <c:axId val="66201472"/>
      </c:barChart>
      <c:catAx>
        <c:axId val="66199936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6201472"/>
        <c:crosses val="autoZero"/>
        <c:auto val="1"/>
        <c:lblAlgn val="ctr"/>
        <c:lblOffset val="100"/>
        <c:tickLblSkip val="1"/>
        <c:tickMarkSkip val="1"/>
      </c:catAx>
      <c:valAx>
        <c:axId val="66201472"/>
        <c:scaling>
          <c:orientation val="minMax"/>
          <c:max val="100"/>
        </c:scaling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619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"/>
  <c:chart>
    <c:autoTitleDeleted val="1"/>
    <c:plotArea>
      <c:layout/>
      <c:barChart>
        <c:barDir val="bar"/>
        <c:grouping val="stacked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'1.Dön-2.Sınav'!$H$9:$H$13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'1.Dön-2.Sınav'!$O$9:$O$13</c:f>
              <c:numCache>
                <c:formatCode>0</c:formatCode>
                <c:ptCount val="5"/>
                <c:pt idx="0">
                  <c:v>20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1A-4DF4-AF9C-111B847F2226}"/>
            </c:ext>
          </c:extLst>
        </c:ser>
        <c:dLbls>
          <c:showVal val="1"/>
        </c:dLbls>
        <c:gapWidth val="79"/>
        <c:overlap val="100"/>
        <c:axId val="66584576"/>
        <c:axId val="662551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'1.Dön-2.Sınav'!$I$9:$I$13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41A-4DF4-AF9C-111B847F2226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41A-4DF4-AF9C-111B847F2226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41A-4DF4-AF9C-111B847F2226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41A-4DF4-AF9C-111B847F2226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41A-4DF4-AF9C-111B847F2226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41A-4DF4-AF9C-111B847F2226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'1.Dön-2.Sınav'!$P$9:$P$13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41A-4DF4-AF9C-111B847F2226}"/>
                  </c:ext>
                </c:extLst>
              </c15:ser>
            </c15:filteredBarSeries>
          </c:ext>
        </c:extLst>
      </c:barChart>
      <c:valAx>
        <c:axId val="6625510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one"/>
        <c:crossAx val="66584576"/>
        <c:crosses val="autoZero"/>
        <c:crossBetween val="between"/>
      </c:valAx>
      <c:catAx>
        <c:axId val="6658457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6255104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'1.Dön-3.Sınav'!$F$73:$AD$73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13-46D2-BB75-CFC595504E8D}"/>
            </c:ext>
          </c:extLst>
        </c:ser>
        <c:dLbls>
          <c:showVal val="1"/>
        </c:dLbls>
        <c:gapWidth val="164"/>
        <c:overlap val="-22"/>
        <c:axId val="66957312"/>
        <c:axId val="66958848"/>
      </c:barChart>
      <c:catAx>
        <c:axId val="66957312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6958848"/>
        <c:crosses val="autoZero"/>
        <c:auto val="1"/>
        <c:lblAlgn val="ctr"/>
        <c:lblOffset val="100"/>
        <c:tickLblSkip val="1"/>
        <c:tickMarkSkip val="1"/>
      </c:catAx>
      <c:valAx>
        <c:axId val="66958848"/>
        <c:scaling>
          <c:orientation val="minMax"/>
          <c:max val="100"/>
        </c:scaling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695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"/>
  <c:chart>
    <c:autoTitleDeleted val="1"/>
    <c:plotArea>
      <c:layout/>
      <c:barChart>
        <c:barDir val="bar"/>
        <c:grouping val="stacked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'1.Dön-3.Sınav'!$H$9:$H$13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'1.Dön-3.Sınav'!$O$9:$O$13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D6-4879-A0FC-95399DC22FFE}"/>
            </c:ext>
          </c:extLst>
        </c:ser>
        <c:dLbls>
          <c:showVal val="1"/>
        </c:dLbls>
        <c:gapWidth val="79"/>
        <c:overlap val="100"/>
        <c:axId val="66784640"/>
        <c:axId val="667831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'1.Dön-3.Sınav'!$I$9:$I$13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3D6-4879-A0FC-95399DC22FFE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3D6-4879-A0FC-95399DC22FFE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3D6-4879-A0FC-95399DC22FFE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43D6-4879-A0FC-95399DC22FFE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3D6-4879-A0FC-95399DC22FFE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3D6-4879-A0FC-95399DC22FFE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'1.Dön-3.Sınav'!$P$9:$P$13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3D6-4879-A0FC-95399DC22FFE}"/>
                  </c:ext>
                </c:extLst>
              </c15:ser>
            </c15:filteredBarSeries>
          </c:ext>
        </c:extLst>
      </c:barChart>
      <c:valAx>
        <c:axId val="6678310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one"/>
        <c:crossAx val="66784640"/>
        <c:crosses val="autoZero"/>
        <c:crossBetween val="between"/>
      </c:valAx>
      <c:catAx>
        <c:axId val="6678464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6783104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'2.Dön-1.Sınav'!$F$73:$AD$73</c:f>
              <c:numCache>
                <c:formatCode>0</c:formatCode>
                <c:ptCount val="25"/>
                <c:pt idx="0">
                  <c:v>57.948717948717942</c:v>
                </c:pt>
                <c:pt idx="1">
                  <c:v>9.6153846153846168</c:v>
                </c:pt>
                <c:pt idx="2">
                  <c:v>91.538461538461533</c:v>
                </c:pt>
                <c:pt idx="3">
                  <c:v>60.961538461538453</c:v>
                </c:pt>
                <c:pt idx="4">
                  <c:v>39.038461538461533</c:v>
                </c:pt>
                <c:pt idx="5">
                  <c:v>79.615384615384613</c:v>
                </c:pt>
                <c:pt idx="6">
                  <c:v>47.692307692307693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54-40E6-9BEE-AE2A741E1E94}"/>
            </c:ext>
          </c:extLst>
        </c:ser>
        <c:dLbls>
          <c:showVal val="1"/>
        </c:dLbls>
        <c:gapWidth val="164"/>
        <c:overlap val="-22"/>
        <c:axId val="67107840"/>
        <c:axId val="66994944"/>
      </c:barChart>
      <c:catAx>
        <c:axId val="67107840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6994944"/>
        <c:crosses val="autoZero"/>
        <c:auto val="1"/>
        <c:lblAlgn val="ctr"/>
        <c:lblOffset val="100"/>
        <c:tickLblSkip val="1"/>
        <c:tickMarkSkip val="1"/>
      </c:catAx>
      <c:valAx>
        <c:axId val="66994944"/>
        <c:scaling>
          <c:orientation val="minMax"/>
          <c:max val="100"/>
        </c:scaling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710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style val="1"/>
  <c:chart>
    <c:autoTitleDeleted val="1"/>
    <c:plotArea>
      <c:layout/>
      <c:barChart>
        <c:barDir val="bar"/>
        <c:grouping val="stacked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'2.Dön-1.Sınav'!$H$9:$H$13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'2.Dön-1.Sınav'!$O$9:$O$13</c:f>
              <c:numCache>
                <c:formatCode>0</c:formatCode>
                <c:ptCount val="5"/>
                <c:pt idx="0">
                  <c:v>11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73-4A8C-8B82-9C2313B00869}"/>
            </c:ext>
          </c:extLst>
        </c:ser>
        <c:dLbls>
          <c:showVal val="1"/>
        </c:dLbls>
        <c:gapWidth val="79"/>
        <c:overlap val="100"/>
        <c:axId val="67037824"/>
        <c:axId val="6703628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'2.Dön-1.Sınav'!$I$9:$I$13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073-4A8C-8B82-9C2313B00869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dk1">
                      <a:tint val="5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'2.Dön-1.Sınav'!$J$9:$J$13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073-4A8C-8B82-9C2313B00869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dk1">
                      <a:tint val="7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'2.Dön-1.Sınav'!$K$9:$K$13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073-4A8C-8B82-9C2313B00869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dk1">
                      <a:tint val="9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'2.Dön-1.Sınav'!$L$9:$L$13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073-4A8C-8B82-9C2313B00869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dk1">
                      <a:tint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'2.Dön-1.Sınav'!$M$9:$M$13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073-4A8C-8B82-9C2313B00869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dk1">
                      <a:tint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'2.Dön-1.Sınav'!$N$9:$N$13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073-4A8C-8B82-9C2313B00869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dk1">
                      <a:tint val="885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'2.Dön-1.Sınav'!$H$9:$H$13</c15:sqref>
                        </c15:formulaRef>
                      </c:ext>
                    </c:extLst>
                    <c:strCache>
                      <c:ptCount val="5"/>
                      <c:pt idx="0">
                        <c:v>GEÇMEZ alan öğrenci sayısı</c:v>
                      </c:pt>
                      <c:pt idx="1">
                        <c:v>GEÇER alan öğrenci sayısı</c:v>
                      </c:pt>
                      <c:pt idx="2">
                        <c:v>ORTA alan öğrenci sayısı</c:v>
                      </c:pt>
                      <c:pt idx="3">
                        <c:v>İYİ alan öğrenci sayısı</c:v>
                      </c:pt>
                      <c:pt idx="4">
                        <c:v>PEKİYİ alan öğrenci sayısı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'2.Dön-1.Sınav'!$P$9:$P$13</c15:sqref>
                        </c15:formulaRef>
                      </c:ext>
                    </c:extLst>
                    <c:numCache>
                      <c:formatCode>0</c:formatCode>
                      <c:ptCount val="5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073-4A8C-8B82-9C2313B00869}"/>
                  </c:ext>
                </c:extLst>
              </c15:ser>
            </c15:filteredBarSeries>
          </c:ext>
        </c:extLst>
      </c:barChart>
      <c:valAx>
        <c:axId val="6703628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tickLblPos val="none"/>
        <c:crossAx val="67037824"/>
        <c:crosses val="autoZero"/>
        <c:crossBetween val="between"/>
      </c:valAx>
      <c:catAx>
        <c:axId val="6703782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cap="all" spc="120" normalizeH="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7036288"/>
        <c:crosses val="autoZero"/>
        <c:auto val="1"/>
        <c:lblAlgn val="ctr"/>
        <c:lblOffset val="100"/>
      </c:catAx>
      <c:spPr>
        <a:noFill/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sng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r-TR" sz="900" b="1" u="sng">
                <a:solidFill>
                  <a:schemeClr val="tx1"/>
                </a:solidFill>
              </a:rPr>
              <a:t>SorularA</a:t>
            </a:r>
            <a:r>
              <a:rPr lang="tr-TR" sz="900" b="1" u="sng" baseline="0">
                <a:solidFill>
                  <a:schemeClr val="tx1"/>
                </a:solidFill>
              </a:rPr>
              <a:t> GÖRE BAŞARI</a:t>
            </a:r>
            <a:r>
              <a:rPr lang="tr-TR" sz="900" b="1" u="sng">
                <a:solidFill>
                  <a:schemeClr val="tx1"/>
                </a:solidFill>
              </a:rPr>
              <a:t> Yüzdesi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'2.Dön-2.Sınav'!$F$73:$AD$73</c:f>
              <c:numCache>
                <c:formatCode>0</c:formatCode>
                <c:ptCount val="25"/>
                <c:pt idx="0">
                  <c:v>91.666666666666657</c:v>
                </c:pt>
                <c:pt idx="1">
                  <c:v>49.166666666666671</c:v>
                </c:pt>
                <c:pt idx="2">
                  <c:v>80</c:v>
                </c:pt>
                <c:pt idx="3">
                  <c:v>70.416666666666671</c:v>
                </c:pt>
                <c:pt idx="4">
                  <c:v>57.083333333333329</c:v>
                </c:pt>
                <c:pt idx="5">
                  <c:v>77.5</c:v>
                </c:pt>
                <c:pt idx="6">
                  <c:v>54.166666666666671</c:v>
                </c:pt>
                <c:pt idx="7">
                  <c:v>30</c:v>
                </c:pt>
                <c:pt idx="8">
                  <c:v>26.666666666666664</c:v>
                </c:pt>
                <c:pt idx="9">
                  <c:v>5.4166666666666661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45-40D1-BE76-5AF62DD906D4}"/>
            </c:ext>
          </c:extLst>
        </c:ser>
        <c:dLbls>
          <c:showVal val="1"/>
        </c:dLbls>
        <c:gapWidth val="164"/>
        <c:overlap val="-22"/>
        <c:axId val="67463808"/>
        <c:axId val="67469696"/>
      </c:barChart>
      <c:catAx>
        <c:axId val="67463808"/>
        <c:scaling>
          <c:orientation val="minMax"/>
        </c:scaling>
        <c:axPos val="b"/>
        <c:numFmt formatCode="General" sourceLinked="1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7469696"/>
        <c:crosses val="autoZero"/>
        <c:auto val="1"/>
        <c:lblAlgn val="ctr"/>
        <c:lblOffset val="100"/>
        <c:tickLblSkip val="1"/>
        <c:tickMarkSkip val="1"/>
      </c:catAx>
      <c:valAx>
        <c:axId val="67469696"/>
        <c:scaling>
          <c:orientation val="minMax"/>
          <c:max val="100"/>
        </c:scaling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746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https://eokul.meb.gov.tr/common/OGRBilgiGoster.aspx?strOTC=1097&amp;strADS=AL%C4%B0HAN%20ZENG%C4%B0&amp;strSB=AMP%20-%2010.%20S%C4%B1n%C4%B1f%20/%20B%20%C5%9Eubesi%20(ELEKTR%C4%B0K-%20ELEKTRON%C4%B0K%20TEKNOLOJ%C4%B0S%C4%B0%20ALANI)&amp;Req=4020FEAA973F79C098E7EA7AA8C54C04" TargetMode="External"/><Relationship Id="rId18" Type="http://schemas.openxmlformats.org/officeDocument/2006/relationships/hyperlink" Target="https://eokul.meb.gov.tr/common/OGRBilgiGoster.aspx?strOTC=1162&amp;strADS=FEVZ%C4%B0%20MERT%20KU%C5%9EKAYA&amp;strSB=AMP%20-%2010.%20S%C4%B1n%C4%B1f%20/%20B%20%C5%9Eubesi%20(ELEKTR%C4%B0K-%20ELEKTRON%C4%B0K%20TEKNOLOJ%C4%B0S%C4%B0%20ALANI)&amp;Req=CB4A049851216BF0954B2C6CB3ED55CD" TargetMode="External"/><Relationship Id="rId26" Type="http://schemas.openxmlformats.org/officeDocument/2006/relationships/hyperlink" Target="https://eokul.meb.gov.tr/common/OGRBilgiGoster.aspx?strOTC=1611&amp;strADS=UMUR%20URAL&amp;strSB=AMP%20-%2010.%20S%C4%B1n%C4%B1f%20/%20B%20%C5%9Eubesi%20(ELEKTR%C4%B0K-%20ELEKTRON%C4%B0K%20TEKNOLOJ%C4%B0S%C4%B0%20ALANI)&amp;Req=F7DB936E90C16AD2E9CEB86C1FF4B690" TargetMode="External"/><Relationship Id="rId39" Type="http://schemas.openxmlformats.org/officeDocument/2006/relationships/hyperlink" Target="https://eokul.meb.gov.tr/common/OGRBilgiGoster.aspx?strOTC=1125&amp;strADS=HASAN%20%C3%87%C4%B0FT%C3%87%C4%B0&amp;strSB=AMP%20-%2010.%20S%C4%B1n%C4%B1f%20/%20B%20%C5%9Eubesi%20(ELEKTR%C4%B0K-%20ELEKTRON%C4%B0K%20TEKNOLOJ%C4%B0S%C4%B0%20ALANI)&amp;Req=0681B22E53C104D58871C956CF6E6FC2" TargetMode="External"/><Relationship Id="rId3" Type="http://schemas.openxmlformats.org/officeDocument/2006/relationships/hyperlink" Target="https://eokul.meb.gov.tr/common/OGRBilgiGoster.aspx?strOTC=1029&amp;strADS=BERK%20ATU%C4%9E&amp;strSB=AMP%20-%2010.%20S%C4%B1n%C4%B1f%20/%20B%20%C5%9Eubesi%20(ELEKTR%C4%B0K-%20ELEKTRON%C4%B0K%20TEKNOLOJ%C4%B0S%C4%B0%20ALANI)&amp;Req=A8E3307E66C03603ADEB7B6AFCE6C90D" TargetMode="External"/><Relationship Id="rId21" Type="http://schemas.openxmlformats.org/officeDocument/2006/relationships/hyperlink" Target="https://eokul.meb.gov.tr/common/OGRBilgiGoster.aspx?strOTC=1249&amp;strADS=%C3%87A%C4%9ERI%20BERK%20%C3%96ZEK&amp;strSB=AMP%20-%2010.%20S%C4%B1n%C4%B1f%20/%20B%20%C5%9Eubesi%20(ELEKTR%C4%B0K-%20ELEKTRON%C4%B0K%20TEKNOLOJ%C4%B0S%C4%B0%20ALANI)&amp;Req=11088DCCD4548459DAC27DD4D396BDBA" TargetMode="External"/><Relationship Id="rId34" Type="http://schemas.openxmlformats.org/officeDocument/2006/relationships/hyperlink" Target="https://eokul.meb.gov.tr/common/OGRBilgiGoster.aspx?strOTC=1054&amp;strADS=YAS%C4%B0N%20YAVUZ&amp;strSB=AMP%20-%2010.%20S%C4%B1n%C4%B1f%20/%20B%20%C5%9Eubesi%20(ELEKTR%C4%B0K-%20ELEKTRON%C4%B0K%20TEKNOLOJ%C4%B0S%C4%B0%20ALANI)&amp;Req=75F325ADB1D13DB3281DF67D79733D56" TargetMode="External"/><Relationship Id="rId42" Type="http://schemas.openxmlformats.org/officeDocument/2006/relationships/hyperlink" Target="https://eokul.meb.gov.tr/common/OGRBilgiGoster.aspx?strOTC=1162&amp;strADS=FEVZ%C4%B0%20MERT%20KU%C5%9EKAYA&amp;strSB=AMP%20-%2010.%20S%C4%B1n%C4%B1f%20/%20B%20%C5%9Eubesi%20(ELEKTR%C4%B0K-%20ELEKTRON%C4%B0K%20TEKNOLOJ%C4%B0S%C4%B0%20ALANI)&amp;Req=B062EA6B19108A0B05671DDBE7F2C464" TargetMode="External"/><Relationship Id="rId47" Type="http://schemas.openxmlformats.org/officeDocument/2006/relationships/hyperlink" Target="https://eokul.meb.gov.tr/common/OGRBilgiGoster.aspx?strOTC=1277&amp;strADS=BATIKAN%20AKG%C3%9CL&amp;strSB=AMP%20-%2010.%20S%C4%B1n%C4%B1f%20/%20B%20%C5%9Eubesi%20(ELEKTR%C4%B0K-%20ELEKTRON%C4%B0K%20TEKNOLOJ%C4%B0S%C4%B0%20ALANI)&amp;Req=CC601B435F45AF957FC9B356B7A67FF7" TargetMode="External"/><Relationship Id="rId7" Type="http://schemas.openxmlformats.org/officeDocument/2006/relationships/hyperlink" Target="https://eokul.meb.gov.tr/common/OGRBilgiGoster.aspx?strOTC=1043&amp;strADS=EY%C3%9CP%20TUN%C3%87&amp;strSB=AMP%20-%2010.%20S%C4%B1n%C4%B1f%20/%20B%20%C5%9Eubesi%20(ELEKTR%C4%B0K-%20ELEKTRON%C4%B0K%20TEKNOLOJ%C4%B0S%C4%B0%20ALANI)&amp;Req=4C6064FEB67010AF83BF79A9B6B2507F" TargetMode="External"/><Relationship Id="rId12" Type="http://schemas.openxmlformats.org/officeDocument/2006/relationships/hyperlink" Target="https://eokul.meb.gov.tr/common/OGRBilgiGoster.aspx?strOTC=1089&amp;strADS=FAT%C4%B0H%20D%C3%9CZENL%C4%B0&amp;strSB=AMP%20-%2010.%20S%C4%B1n%C4%B1f%20/%20B%20%C5%9Eubesi%20(ELEKTR%C4%B0K-%20ELEKTRON%C4%B0K%20TEKNOLOJ%C4%B0S%C4%B0%20ALANI)&amp;Req=1FCC2D5509B35AA439314D249A22799D" TargetMode="External"/><Relationship Id="rId17" Type="http://schemas.openxmlformats.org/officeDocument/2006/relationships/hyperlink" Target="https://eokul.meb.gov.tr/common/OGRBilgiGoster.aspx?strOTC=1154&amp;strADS=EREN%20%C3%87ATAL&amp;strSB=AMP%20-%2010.%20S%C4%B1n%C4%B1f%20/%20B%20%C5%9Eubesi%20(ELEKTR%C4%B0K-%20ELEKTRON%C4%B0K%20TEKNOLOJ%C4%B0S%C4%B0%20ALANI)&amp;Req=B959D7C42607BEB30737E2B96BBCB9CE" TargetMode="External"/><Relationship Id="rId25" Type="http://schemas.openxmlformats.org/officeDocument/2006/relationships/hyperlink" Target="https://eokul.meb.gov.tr/common/OGRBilgiGoster.aspx?strOTC=1288&amp;strADS=FARUK%20HASAN%20DURSUN&amp;strSB=AMP%20-%2010.%20S%C4%B1n%C4%B1f%20/%20B%20%C5%9Eubesi%20(ELEKTR%C4%B0K-%20ELEKTRON%C4%B0K%20TEKNOLOJ%C4%B0S%C4%B0%20ALANI)&amp;Req=A5281353E9CC6B582C483EC3E893CE3F" TargetMode="External"/><Relationship Id="rId33" Type="http://schemas.openxmlformats.org/officeDocument/2006/relationships/hyperlink" Target="https://eokul.meb.gov.tr/common/OGRBilgiGoster.aspx?strOTC=1048&amp;strADS=TOLGA%20YILDIRIM&amp;strSB=AMP%20-%2010.%20S%C4%B1n%C4%B1f%20/%20B%20%C5%9Eubesi%20(ELEKTR%C4%B0K-%20ELEKTRON%C4%B0K%20TEKNOLOJ%C4%B0S%C4%B0%20ALANI)&amp;Req=9A160C77E753766A6553B5C036F09AD5" TargetMode="External"/><Relationship Id="rId38" Type="http://schemas.openxmlformats.org/officeDocument/2006/relationships/hyperlink" Target="https://eokul.meb.gov.tr/common/OGRBilgiGoster.aspx?strOTC=1114&amp;strADS=UMUT%20I%C5%9EIKTA%C5%9E&amp;strSB=AMP%20-%2010.%20S%C4%B1n%C4%B1f%20/%20B%20%C5%9Eubesi%20(ELEKTR%C4%B0K-%20ELEKTRON%C4%B0K%20TEKNOLOJ%C4%B0S%C4%B0%20ALANI)&amp;Req=84816A42A0696B711787D22E470C4954" TargetMode="External"/><Relationship Id="rId46" Type="http://schemas.openxmlformats.org/officeDocument/2006/relationships/hyperlink" Target="https://eokul.meb.gov.tr/common/OGRBilgiGoster.aspx?strOTC=1256&amp;strADS=KARA%20%C5%9EAH%C4%B0N%20%C3%87I%C4%9EIR&amp;strSB=AMP%20-%2010.%20S%C4%B1n%C4%B1f%20/%20B%20%C5%9Eubesi%20(ELEKTR%C4%B0K-%20ELEKTRON%C4%B0K%20TEKNOLOJ%C4%B0S%C4%B0%20ALANI)&amp;Req=490E953DC9BAC24F118168E904B64FC7" TargetMode="External"/><Relationship Id="rId2" Type="http://schemas.openxmlformats.org/officeDocument/2006/relationships/image" Target="../media/image1.jpeg"/><Relationship Id="rId16" Type="http://schemas.openxmlformats.org/officeDocument/2006/relationships/hyperlink" Target="https://eokul.meb.gov.tr/common/OGRBilgiGoster.aspx?strOTC=1141&amp;strADS=MERTCAN%20%C3%87INAR&amp;strSB=AMP%20-%2010.%20S%C4%B1n%C4%B1f%20/%20B%20%C5%9Eubesi%20(ELEKTR%C4%B0K-%20ELEKTRON%C4%B0K%20TEKNOLOJ%C4%B0S%C4%B0%20ALANI)&amp;Req=30701A560AE36654A0A272CF221494EA" TargetMode="External"/><Relationship Id="rId20" Type="http://schemas.openxmlformats.org/officeDocument/2006/relationships/hyperlink" Target="https://eokul.meb.gov.tr/common/OGRBilgiGoster.aspx?strOTC=1203&amp;strADS=%C3%9CM%C4%B0T%20G%C3%9CNG%C3%96R&amp;strSB=AMP%20-%2010.%20S%C4%B1n%C4%B1f%20/%20B%20%C5%9Eubesi%20(ELEKTR%C4%B0K-%20ELEKTRON%C4%B0K%20TEKNOLOJ%C4%B0S%C4%B0%20ALANI)&amp;Req=1998EAED6BCFFA73E04089D8F4557E73" TargetMode="External"/><Relationship Id="rId29" Type="http://schemas.openxmlformats.org/officeDocument/2006/relationships/hyperlink" Target="https://eokul.meb.gov.tr/common/OGRBilgiGoster.aspx?strOTC=1030&amp;strADS=BERKANT%20Z%C4%B0LYAS&amp;strSB=AMP%20-%2010.%20S%C4%B1n%C4%B1f%20/%20B%20%C5%9Eubesi%20(ELEKTR%C4%B0K-%20ELEKTRON%C4%B0K%20TEKNOLOJ%C4%B0S%C4%B0%20ALANI)&amp;Req=487F01831AD4AEEFFF867CA1A53D33CA" TargetMode="External"/><Relationship Id="rId41" Type="http://schemas.openxmlformats.org/officeDocument/2006/relationships/hyperlink" Target="https://eokul.meb.gov.tr/common/OGRBilgiGoster.aspx?strOTC=1154&amp;strADS=EREN%20%C3%87ATAL&amp;strSB=AMP%20-%2010.%20S%C4%B1n%C4%B1f%20/%20B%20%C5%9Eubesi%20(ELEKTR%C4%B0K-%20ELEKTRON%C4%B0K%20TEKNOLOJ%C4%B0S%C4%B0%20ALANI)&amp;Req=D62928EB7EB34050BF7B2E48082C5AB9" TargetMode="External"/><Relationship Id="rId1" Type="http://schemas.openxmlformats.org/officeDocument/2006/relationships/hyperlink" Target="https://eokul.meb.gov.tr/common/OGRBilgiGoster.aspx?strOTC=1024&amp;strADS=EMRE%20BURHAN&amp;strSB=AMP%20-%2010.%20S%C4%B1n%C4%B1f%20/%20B%20%C5%9Eubesi%20(ELEKTR%C4%B0K-%20ELEKTRON%C4%B0K%20TEKNOLOJ%C4%B0S%C4%B0%20ALANI)&amp;Req=AF2D8A927BF5E94F9EE86707E085FA97" TargetMode="External"/><Relationship Id="rId6" Type="http://schemas.openxmlformats.org/officeDocument/2006/relationships/hyperlink" Target="https://eokul.meb.gov.tr/common/OGRBilgiGoster.aspx?strOTC=1036&amp;strADS=SEYMEN%20AYDIR&amp;strSB=AMP%20-%2010.%20S%C4%B1n%C4%B1f%20/%20B%20%C5%9Eubesi%20(ELEKTR%C4%B0K-%20ELEKTRON%C4%B0K%20TEKNOLOJ%C4%B0S%C4%B0%20ALANI)&amp;Req=CFD6D1763E441F9B264A1F0E86E55BC8" TargetMode="External"/><Relationship Id="rId11" Type="http://schemas.openxmlformats.org/officeDocument/2006/relationships/hyperlink" Target="https://eokul.meb.gov.tr/common/OGRBilgiGoster.aspx?strOTC=1088&amp;strADS=DO%C4%9EUKAN%20%C3%96ZEL&amp;strSB=AMP%20-%2010.%20S%C4%B1n%C4%B1f%20/%20B%20%C5%9Eubesi%20(ELEKTR%C4%B0K-%20ELEKTRON%C4%B0K%20TEKNOLOJ%C4%B0S%C4%B0%20ALANI)&amp;Req=601DECDD52A7182C7AD57640800F0944" TargetMode="External"/><Relationship Id="rId24" Type="http://schemas.openxmlformats.org/officeDocument/2006/relationships/hyperlink" Target="https://eokul.meb.gov.tr/common/OGRBilgiGoster.aspx?strOTC=1277&amp;strADS=BATIKAN%20AKG%C3%9CL&amp;strSB=AMP%20-%2010.%20S%C4%B1n%C4%B1f%20/%20B%20%C5%9Eubesi%20(ELEKTR%C4%B0K-%20ELEKTRON%C4%B0K%20TEKNOLOJ%C4%B0S%C4%B0%20ALANI)&amp;Req=73ACE4AEFCB7E9B3E227E239C2296158" TargetMode="External"/><Relationship Id="rId32" Type="http://schemas.openxmlformats.org/officeDocument/2006/relationships/hyperlink" Target="https://eokul.meb.gov.tr/common/OGRBilgiGoster.aspx?strOTC=1043&amp;strADS=EY%C3%9CP%20TUN%C3%87&amp;strSB=AMP%20-%2010.%20S%C4%B1n%C4%B1f%20/%20B%20%C5%9Eubesi%20(ELEKTR%C4%B0K-%20ELEKTRON%C4%B0K%20TEKNOLOJ%C4%B0S%C4%B0%20ALANI)&amp;Req=D869DAC802874940245279B47149AAFA" TargetMode="External"/><Relationship Id="rId37" Type="http://schemas.openxmlformats.org/officeDocument/2006/relationships/hyperlink" Target="https://eokul.meb.gov.tr/common/OGRBilgiGoster.aspx?strOTC=1097&amp;strADS=AL%C4%B0HAN%20ZENG%C4%B0&amp;strSB=AMP%20-%2010.%20S%C4%B1n%C4%B1f%20/%20B%20%C5%9Eubesi%20(ELEKTR%C4%B0K-%20ELEKTRON%C4%B0K%20TEKNOLOJ%C4%B0S%C4%B0%20ALANI)&amp;Req=480C28189C0921030FAD06F7958F126F" TargetMode="External"/><Relationship Id="rId40" Type="http://schemas.openxmlformats.org/officeDocument/2006/relationships/hyperlink" Target="https://eokul.meb.gov.tr/common/OGRBilgiGoster.aspx?strOTC=1141&amp;strADS=MERTCAN%20%C3%87INAR&amp;strSB=AMP%20-%2010.%20S%C4%B1n%C4%B1f%20/%20B%20%C5%9Eubesi%20(ELEKTR%C4%B0K-%20ELEKTRON%C4%B0K%20TEKNOLOJ%C4%B0S%C4%B0%20ALANI)&amp;Req=04F9EE3AD66F485BD8960AC77A579DFC" TargetMode="External"/><Relationship Id="rId45" Type="http://schemas.openxmlformats.org/officeDocument/2006/relationships/hyperlink" Target="https://eokul.meb.gov.tr/common/OGRBilgiGoster.aspx?strOTC=1253&amp;strADS=MUSTAFA%20BAYRAMO%C4%9ELU&amp;strSB=AMP%20-%2010.%20S%C4%B1n%C4%B1f%20/%20B%20%C5%9Eubesi%20(ELEKTR%C4%B0K-%20ELEKTRON%C4%B0K%20TEKNOLOJ%C4%B0S%C4%B0%20ALANI)&amp;Req=C1DDAD2CA798E208637AC0D8CF2BCAB6" TargetMode="External"/><Relationship Id="rId5" Type="http://schemas.openxmlformats.org/officeDocument/2006/relationships/hyperlink" Target="https://eokul.meb.gov.tr/common/OGRBilgiGoster.aspx?strOTC=1032&amp;strADS=NAZIM%20%C3%96%C4%9EE&amp;strSB=AMP%20-%2010.%20S%C4%B1n%C4%B1f%20/%20B%20%C5%9Eubesi%20(ELEKTR%C4%B0K-%20ELEKTRON%C4%B0K%20TEKNOLOJ%C4%B0S%C4%B0%20ALANI)&amp;Req=C74467316FCE0975A09EEE0755CA236C" TargetMode="External"/><Relationship Id="rId15" Type="http://schemas.openxmlformats.org/officeDocument/2006/relationships/hyperlink" Target="https://eokul.meb.gov.tr/common/OGRBilgiGoster.aspx?strOTC=1125&amp;strADS=HASAN%20%C3%87%C4%B0FT%C3%87%C4%B0&amp;strSB=AMP%20-%2010.%20S%C4%B1n%C4%B1f%20/%20B%20%C5%9Eubesi%20(ELEKTR%C4%B0K-%20ELEKTRON%C4%B0K%20TEKNOLOJ%C4%B0S%C4%B0%20ALANI)&amp;Req=54220636574D83E74DD49A67182B7F17" TargetMode="External"/><Relationship Id="rId23" Type="http://schemas.openxmlformats.org/officeDocument/2006/relationships/hyperlink" Target="https://eokul.meb.gov.tr/common/OGRBilgiGoster.aspx?strOTC=1256&amp;strADS=KARA%20%C5%9EAH%C4%B0N%20%C3%87I%C4%9EIR&amp;strSB=AMP%20-%2010.%20S%C4%B1n%C4%B1f%20/%20B%20%C5%9Eubesi%20(ELEKTR%C4%B0K-%20ELEKTRON%C4%B0K%20TEKNOLOJ%C4%B0S%C4%B0%20ALANI)&amp;Req=BCFFE51C73FAE870D7F5E52BC214457D" TargetMode="External"/><Relationship Id="rId28" Type="http://schemas.openxmlformats.org/officeDocument/2006/relationships/hyperlink" Target="https://eokul.meb.gov.tr/common/OGRBilgiGoster.aspx?strOTC=1029&amp;strADS=BERK%20ATU%C4%9E&amp;strSB=AMP%20-%2010.%20S%C4%B1n%C4%B1f%20/%20B%20%C5%9Eubesi%20(ELEKTR%C4%B0K-%20ELEKTRON%C4%B0K%20TEKNOLOJ%C4%B0S%C4%B0%20ALANI)&amp;Req=35C324F73CE523789522C96696DF39F4" TargetMode="External"/><Relationship Id="rId36" Type="http://schemas.openxmlformats.org/officeDocument/2006/relationships/hyperlink" Target="https://eokul.meb.gov.tr/common/OGRBilgiGoster.aspx?strOTC=1089&amp;strADS=FAT%C4%B0H%20D%C3%9CZENL%C4%B0&amp;strSB=AMP%20-%2010.%20S%C4%B1n%C4%B1f%20/%20B%20%C5%9Eubesi%20(ELEKTR%C4%B0K-%20ELEKTRON%C4%B0K%20TEKNOLOJ%C4%B0S%C4%B0%20ALANI)&amp;Req=0B50DF513C65054B4C142DDFFD4EB798" TargetMode="External"/><Relationship Id="rId49" Type="http://schemas.openxmlformats.org/officeDocument/2006/relationships/hyperlink" Target="https://eokul.meb.gov.tr/common/OGRBilgiGoster.aspx?strOTC=1611&amp;strADS=UMUR%20URAL&amp;strSB=AMP%20-%2010.%20S%C4%B1n%C4%B1f%20/%20B%20%C5%9Eubesi%20(ELEKTR%C4%B0K-%20ELEKTRON%C4%B0K%20TEKNOLOJ%C4%B0S%C4%B0%20ALANI)&amp;Req=5155AF65009DC56DDE298A97A9537837" TargetMode="External"/><Relationship Id="rId10" Type="http://schemas.openxmlformats.org/officeDocument/2006/relationships/hyperlink" Target="https://eokul.meb.gov.tr/common/OGRBilgiGoster.aspx?strOTC=1080&amp;strADS=C%C4%B0HAN%20YETER&amp;strSB=AMP%20-%2010.%20S%C4%B1n%C4%B1f%20/%20B%20%C5%9Eubesi%20(ELEKTR%C4%B0K-%20ELEKTRON%C4%B0K%20TEKNOLOJ%C4%B0S%C4%B0%20ALANI)&amp;Req=9D09733EE0749ED3E6438A0E4F4B545C" TargetMode="External"/><Relationship Id="rId19" Type="http://schemas.openxmlformats.org/officeDocument/2006/relationships/hyperlink" Target="https://eokul.meb.gov.tr/common/OGRBilgiGoster.aspx?strOTC=1186&amp;strADS=ERKAN%20%C3%87ET%C4%B0N&amp;strSB=AMP%20-%2010.%20S%C4%B1n%C4%B1f%20/%20B%20%C5%9Eubesi%20(ELEKTR%C4%B0K-%20ELEKTRON%C4%B0K%20TEKNOLOJ%C4%B0S%C4%B0%20ALANI)&amp;Req=4275461FD5B680B6A7E66C64CF9CEAF6" TargetMode="External"/><Relationship Id="rId31" Type="http://schemas.openxmlformats.org/officeDocument/2006/relationships/hyperlink" Target="https://eokul.meb.gov.tr/common/OGRBilgiGoster.aspx?strOTC=1036&amp;strADS=SEYMEN%20AYDIR&amp;strSB=AMP%20-%2010.%20S%C4%B1n%C4%B1f%20/%20B%20%C5%9Eubesi%20(ELEKTR%C4%B0K-%20ELEKTRON%C4%B0K%20TEKNOLOJ%C4%B0S%C4%B0%20ALANI)&amp;Req=F1436863620C80D5F396684356A2625A" TargetMode="External"/><Relationship Id="rId44" Type="http://schemas.openxmlformats.org/officeDocument/2006/relationships/hyperlink" Target="https://eokul.meb.gov.tr/common/OGRBilgiGoster.aspx?strOTC=1203&amp;strADS=%C3%9CM%C4%B0T%20G%C3%9CNG%C3%96R&amp;strSB=AMP%20-%2010.%20S%C4%B1n%C4%B1f%20/%20B%20%C5%9Eubesi%20(ELEKTR%C4%B0K-%20ELEKTRON%C4%B0K%20TEKNOLOJ%C4%B0S%C4%B0%20ALANI)&amp;Req=705DD45715D215D4806F2F80AC8068A6" TargetMode="External"/><Relationship Id="rId4" Type="http://schemas.openxmlformats.org/officeDocument/2006/relationships/hyperlink" Target="https://eokul.meb.gov.tr/common/OGRBilgiGoster.aspx?strOTC=1030&amp;strADS=BERKANT%20Z%C4%B0LYAS&amp;strSB=AMP%20-%2010.%20S%C4%B1n%C4%B1f%20/%20B%20%C5%9Eubesi%20(ELEKTR%C4%B0K-%20ELEKTRON%C4%B0K%20TEKNOLOJ%C4%B0S%C4%B0%20ALANI)&amp;Req=763803A41688B4D9EDDD51099720C5E1" TargetMode="External"/><Relationship Id="rId9" Type="http://schemas.openxmlformats.org/officeDocument/2006/relationships/hyperlink" Target="https://eokul.meb.gov.tr/common/OGRBilgiGoster.aspx?strOTC=1054&amp;strADS=YAS%C4%B0N%20YAVUZ&amp;strSB=AMP%20-%2010.%20S%C4%B1n%C4%B1f%20/%20B%20%C5%9Eubesi%20(ELEKTR%C4%B0K-%20ELEKTRON%C4%B0K%20TEKNOLOJ%C4%B0S%C4%B0%20ALANI)&amp;Req=337C9069E6519D206C56058DBDC6F335" TargetMode="External"/><Relationship Id="rId14" Type="http://schemas.openxmlformats.org/officeDocument/2006/relationships/hyperlink" Target="https://eokul.meb.gov.tr/common/OGRBilgiGoster.aspx?strOTC=1114&amp;strADS=UMUT%20I%C5%9EIKTA%C5%9E&amp;strSB=AMP%20-%2010.%20S%C4%B1n%C4%B1f%20/%20B%20%C5%9Eubesi%20(ELEKTR%C4%B0K-%20ELEKTRON%C4%B0K%20TEKNOLOJ%C4%B0S%C4%B0%20ALANI)&amp;Req=11B0A7D54074D0DDE064B0DDB9B53B01" TargetMode="External"/><Relationship Id="rId22" Type="http://schemas.openxmlformats.org/officeDocument/2006/relationships/hyperlink" Target="https://eokul.meb.gov.tr/common/OGRBilgiGoster.aspx?strOTC=1253&amp;strADS=MUSTAFA%20BAYRAMO%C4%9ELU&amp;strSB=AMP%20-%2010.%20S%C4%B1n%C4%B1f%20/%20B%20%C5%9Eubesi%20(ELEKTR%C4%B0K-%20ELEKTRON%C4%B0K%20TEKNOLOJ%C4%B0S%C4%B0%20ALANI)&amp;Req=50A329AEE6A1F0D8A3CA6A1833AB0ECB" TargetMode="External"/><Relationship Id="rId27" Type="http://schemas.openxmlformats.org/officeDocument/2006/relationships/hyperlink" Target="https://eokul.meb.gov.tr/common/OGRBilgiGoster.aspx?strOTC=1024&amp;strADS=EMRE%20BURHAN&amp;strSB=AMP%20-%2010.%20S%C4%B1n%C4%B1f%20/%20B%20%C5%9Eubesi%20(ELEKTR%C4%B0K-%20ELEKTRON%C4%B0K%20TEKNOLOJ%C4%B0S%C4%B0%20ALANI)&amp;Req=ACB993480FB2992EBF0F1811CCAABD5D" TargetMode="External"/><Relationship Id="rId30" Type="http://schemas.openxmlformats.org/officeDocument/2006/relationships/hyperlink" Target="https://eokul.meb.gov.tr/common/OGRBilgiGoster.aspx?strOTC=1032&amp;strADS=NAZIM%20%C3%96%C4%9EE&amp;strSB=AMP%20-%2010.%20S%C4%B1n%C4%B1f%20/%20B%20%C5%9Eubesi%20(ELEKTR%C4%B0K-%20ELEKTRON%C4%B0K%20TEKNOLOJ%C4%B0S%C4%B0%20ALANI)&amp;Req=D3B837702466DE815C49D3671B5C2DFF" TargetMode="External"/><Relationship Id="rId35" Type="http://schemas.openxmlformats.org/officeDocument/2006/relationships/hyperlink" Target="https://eokul.meb.gov.tr/common/OGRBilgiGoster.aspx?strOTC=1088&amp;strADS=DO%C4%9EUKAN%20%C3%96ZEL&amp;strSB=AMP%20-%2010.%20S%C4%B1n%C4%B1f%20/%20B%20%C5%9Eubesi%20(ELEKTR%C4%B0K-%20ELEKTRON%C4%B0K%20TEKNOLOJ%C4%B0S%C4%B0%20ALANI)&amp;Req=5E74850DE31A37DC718F620E29D1A7C2" TargetMode="External"/><Relationship Id="rId43" Type="http://schemas.openxmlformats.org/officeDocument/2006/relationships/hyperlink" Target="https://eokul.meb.gov.tr/common/OGRBilgiGoster.aspx?strOTC=1186&amp;strADS=ERKAN%20%C3%87ET%C4%B0N&amp;strSB=AMP%20-%2010.%20S%C4%B1n%C4%B1f%20/%20B%20%C5%9Eubesi%20(ELEKTR%C4%B0K-%20ELEKTRON%C4%B0K%20TEKNOLOJ%C4%B0S%C4%B0%20ALANI)&amp;Req=B0E3E564C67E756724EFF06CF96D8592" TargetMode="External"/><Relationship Id="rId48" Type="http://schemas.openxmlformats.org/officeDocument/2006/relationships/hyperlink" Target="https://eokul.meb.gov.tr/common/OGRBilgiGoster.aspx?strOTC=1288&amp;strADS=FARUK%20HASAN%20DURSUN&amp;strSB=AMP%20-%2010.%20S%C4%B1n%C4%B1f%20/%20B%20%C5%9Eubesi%20(ELEKTR%C4%B0K-%20ELEKTRON%C4%B0K%20TEKNOLOJ%C4%B0S%C4%B0%20ALANI)&amp;Req=2D2F67CADFE86AE7028234ED13218078" TargetMode="External"/><Relationship Id="rId8" Type="http://schemas.openxmlformats.org/officeDocument/2006/relationships/hyperlink" Target="https://eokul.meb.gov.tr/common/OGRBilgiGoster.aspx?strOTC=1048&amp;strADS=TOLGA%20YILDIRIM&amp;strSB=AMP%20-%2010.%20S%C4%B1n%C4%B1f%20/%20B%20%C5%9Eubesi%20(ELEKTR%C4%B0K-%20ELEKTRON%C4%B0K%20TEKNOLOJ%C4%B0S%C4%B0%20ALANI)&amp;Req=0DB25F3733708AE3272B658F4704338D" TargetMode="Externa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https://eokul.meb.gov.tr/common/OGRBilgiGoster.aspx?strOTC=1070&amp;strADS=ANIL%20D%C3%9CZG%C3%9CN&amp;strSB=AMP%20-%2010.%20S%C4%B1n%C4%B1f%20/%20F%20%C5%9Eubesi%20(ELEKTR%C4%B0K-%20ELEKTRON%C4%B0K%20TEKNOLOJ%C4%B0S%C4%B0%20ALANI)&amp;Req=BB515A03772208A8DB246361E587787B" TargetMode="External"/><Relationship Id="rId13" Type="http://schemas.openxmlformats.org/officeDocument/2006/relationships/hyperlink" Target="https://eokul.meb.gov.tr/common/OGRBilgiGoster.aspx?strOTC=1152&amp;strADS=AL%C4%B0%20HAYDAR%20BOZKAYA&amp;strSB=AMP%20-%2010.%20S%C4%B1n%C4%B1f%20/%20F%20%C5%9Eubesi%20(ELEKTR%C4%B0K-%20ELEKTRON%C4%B0K%20TEKNOLOJ%C4%B0S%C4%B0%20ALANI)&amp;Req=1C1A502C468DD901494DA81E449E3755" TargetMode="External"/><Relationship Id="rId18" Type="http://schemas.openxmlformats.org/officeDocument/2006/relationships/hyperlink" Target="https://eokul.meb.gov.tr/common/OGRBilgiGoster.aspx?strOTC=1247&amp;strADS=EM%C4%B0RHAN%20KARAKO%C3%87&amp;strSB=AMP%20-%2010.%20S%C4%B1n%C4%B1f%20/%20F%20%C5%9Eubesi%20(ELEKTR%C4%B0K-%20ELEKTRON%C4%B0K%20TEKNOLOJ%C4%B0S%C4%B0%20ALANI)&amp;Req=55DFEA7201D65682778FE9F909AF6048" TargetMode="External"/><Relationship Id="rId26" Type="http://schemas.openxmlformats.org/officeDocument/2006/relationships/hyperlink" Target="https://eokul.meb.gov.tr/common/OGRBilgiGoster.aspx?strOTC=1013&amp;strADS=B%C4%B0LAL%20AKALP&amp;strSB=AMP%20-%2010.%20S%C4%B1n%C4%B1f%20/%20F%20%C5%9Eubesi%20(ELEKTR%C4%B0K-%20ELEKTRON%C4%B0K%20TEKNOLOJ%C4%B0S%C4%B0%20ALANI)&amp;Req=3FAAF405B118C7991314865EFB072FB4" TargetMode="External"/><Relationship Id="rId39" Type="http://schemas.openxmlformats.org/officeDocument/2006/relationships/hyperlink" Target="https://eokul.meb.gov.tr/common/OGRBilgiGoster.aspx?strOTC=1244&amp;strADS=%C4%B0BRAH%C4%B0M%20BOTAN%20EREN&amp;strSB=AMP%20-%2010.%20S%C4%B1n%C4%B1f%20/%20F%20%C5%9Eubesi%20(ELEKTR%C4%B0K-%20ELEKTRON%C4%B0K%20TEKNOLOJ%C4%B0S%C4%B0%20ALANI)&amp;Req=C30EF748B5265093C9D9BEC077718599" TargetMode="External"/><Relationship Id="rId3" Type="http://schemas.openxmlformats.org/officeDocument/2006/relationships/hyperlink" Target="https://eokul.meb.gov.tr/common/OGRBilgiGoster.aspx?strOTC=1003&amp;strADS=BED%C4%B0RHAN%20ORMANCI&amp;strSB=AMP%20-%2010.%20S%C4%B1n%C4%B1f%20/%20F%20%C5%9Eubesi%20(ELEKTR%C4%B0K-%20ELEKTRON%C4%B0K%20TEKNOLOJ%C4%B0S%C4%B0%20ALANI)&amp;Req=19AD8F19FDB34D2BE67B7808B012ED2C" TargetMode="External"/><Relationship Id="rId21" Type="http://schemas.openxmlformats.org/officeDocument/2006/relationships/hyperlink" Target="https://eokul.meb.gov.tr/common/OGRBilgiGoster.aspx?strOTC=1287&amp;strADS=G%C3%9CRKAN%20D%C4%B0R%C4%B0K&amp;strSB=AMP%20-%2010.%20S%C4%B1n%C4%B1f%20/%20F%20%C5%9Eubesi%20(ELEKTR%C4%B0K-%20ELEKTRON%C4%B0K%20TEKNOLOJ%C4%B0S%C4%B0%20ALANI)&amp;Req=311601C2D506E1ABDBD53BAB2B00C08D" TargetMode="External"/><Relationship Id="rId34" Type="http://schemas.openxmlformats.org/officeDocument/2006/relationships/hyperlink" Target="https://eokul.meb.gov.tr/common/OGRBilgiGoster.aspx?strOTC=1100&amp;strADS=%C4%B0BRAH%C4%B0M%20DA%C4%9EDELEN&amp;strSB=AMP%20-%2010.%20S%C4%B1n%C4%B1f%20/%20F%20%C5%9Eubesi%20(ELEKTR%C4%B0K-%20ELEKTRON%C4%B0K%20TEKNOLOJ%C4%B0S%C4%B0%20ALANI)&amp;Req=0FF944DB9364C00FFD93FFE12E4BE178" TargetMode="External"/><Relationship Id="rId42" Type="http://schemas.openxmlformats.org/officeDocument/2006/relationships/hyperlink" Target="https://eokul.meb.gov.tr/common/OGRBilgiGoster.aspx?strOTC=1283&amp;strADS=SEL%C4%B0M%20AKDEM%C4%B0R&amp;strSB=AMP%20-%2010.%20S%C4%B1n%C4%B1f%20/%20F%20%C5%9Eubesi%20(ELEKTR%C4%B0K-%20ELEKTRON%C4%B0K%20TEKNOLOJ%C4%B0S%C4%B0%20ALANI)&amp;Req=ACBA893F6BC6D37DF621ED6E8F24B3FB" TargetMode="External"/><Relationship Id="rId7" Type="http://schemas.openxmlformats.org/officeDocument/2006/relationships/hyperlink" Target="https://eokul.meb.gov.tr/common/OGRBilgiGoster.aspx?strOTC=1062&amp;strADS=BARI%C5%9E%20DAL%C4%9EALI&amp;strSB=AMP%20-%2010.%20S%C4%B1n%C4%B1f%20/%20F%20%C5%9Eubesi%20(ELEKTR%C4%B0K-%20ELEKTRON%C4%B0K%20TEKNOLOJ%C4%B0S%C4%B0%20ALANI)&amp;Req=296B40E8CA7B0D22569DC3ED2C303DC8" TargetMode="External"/><Relationship Id="rId12" Type="http://schemas.openxmlformats.org/officeDocument/2006/relationships/hyperlink" Target="https://eokul.meb.gov.tr/common/OGRBilgiGoster.aspx?strOTC=1108&amp;strADS=EKREM%20TALHA%20TEMTEK&amp;strSB=AMP%20-%2010.%20S%C4%B1n%C4%B1f%20/%20F%20%C5%9Eubesi%20(ELEKTR%C4%B0K-%20ELEKTRON%C4%B0K%20TEKNOLOJ%C4%B0S%C4%B0%20ALANI)&amp;Req=23C297CB0DB4FBAD7275171AF27862BB" TargetMode="External"/><Relationship Id="rId17" Type="http://schemas.openxmlformats.org/officeDocument/2006/relationships/hyperlink" Target="https://eokul.meb.gov.tr/common/OGRBilgiGoster.aspx?strOTC=1244&amp;strADS=%C4%B0BRAH%C4%B0M%20BOTAN%20EREN&amp;strSB=AMP%20-%2010.%20S%C4%B1n%C4%B1f%20/%20F%20%C5%9Eubesi%20(ELEKTR%C4%B0K-%20ELEKTRON%C4%B0K%20TEKNOLOJ%C4%B0S%C4%B0%20ALANI)&amp;Req=5B4AD01F89D54E955CE7C191D0267981" TargetMode="External"/><Relationship Id="rId25" Type="http://schemas.openxmlformats.org/officeDocument/2006/relationships/hyperlink" Target="https://eokul.meb.gov.tr/common/OGRBilgiGoster.aspx?strOTC=1003&amp;strADS=BED%C4%B0RHAN%20ORMANCI&amp;strSB=AMP%20-%2010.%20S%C4%B1n%C4%B1f%20/%20F%20%C5%9Eubesi%20(ELEKTR%C4%B0K-%20ELEKTRON%C4%B0K%20TEKNOLOJ%C4%B0S%C4%B0%20ALANI)&amp;Req=60B48916A12EB0688B9C7798905954B9" TargetMode="External"/><Relationship Id="rId33" Type="http://schemas.openxmlformats.org/officeDocument/2006/relationships/hyperlink" Target="https://eokul.meb.gov.tr/common/OGRBilgiGoster.aspx?strOTC=1095&amp;strADS=SAMET%20G%C3%9CNE%C5%9E&amp;strSB=AMP%20-%2010.%20S%C4%B1n%C4%B1f%20/%20F%20%C5%9Eubesi%20(ELEKTR%C4%B0K-%20ELEKTRON%C4%B0K%20TEKNOLOJ%C4%B0S%C4%B0%20ALANI)&amp;Req=9341E39567A39ED317ECA5C97D96D0EA" TargetMode="External"/><Relationship Id="rId38" Type="http://schemas.openxmlformats.org/officeDocument/2006/relationships/hyperlink" Target="https://eokul.meb.gov.tr/common/OGRBilgiGoster.aspx?strOTC=1230&amp;strADS=FAT%C4%B0H%20ORAL&amp;strSB=AMP%20-%2010.%20S%C4%B1n%C4%B1f%20/%20F%20%C5%9Eubesi%20(ELEKTR%C4%B0K-%20ELEKTRON%C4%B0K%20TEKNOLOJ%C4%B0S%C4%B0%20ALANI)&amp;Req=F64B06940FC6B03AC41339BE5397E345" TargetMode="External"/><Relationship Id="rId46" Type="http://schemas.openxmlformats.org/officeDocument/2006/relationships/hyperlink" Target="https://eokul.meb.gov.tr/common/OGRBilgiGoster.aspx?strOTC=1601&amp;strADS=ENES%20TUN%C3%87EL&amp;strSB=AMP%20-%2010.%20S%C4%B1n%C4%B1f%20/%20F%20%C5%9Eubesi%20(ELEKTR%C4%B0K-%20ELEKTRON%C4%B0K%20TEKNOLOJ%C4%B0S%C4%B0%20ALANI)&amp;Req=D6A16E890142C9E103AC14A4350EC888" TargetMode="External"/><Relationship Id="rId2" Type="http://schemas.openxmlformats.org/officeDocument/2006/relationships/image" Target="../media/image1.jpeg"/><Relationship Id="rId16" Type="http://schemas.openxmlformats.org/officeDocument/2006/relationships/hyperlink" Target="https://eokul.meb.gov.tr/common/OGRBilgiGoster.aspx?strOTC=1230&amp;strADS=FAT%C4%B0H%20ORAL&amp;strSB=AMP%20-%2010.%20S%C4%B1n%C4%B1f%20/%20F%20%C5%9Eubesi%20(ELEKTR%C4%B0K-%20ELEKTRON%C4%B0K%20TEKNOLOJ%C4%B0S%C4%B0%20ALANI)&amp;Req=3DB9F40FF646078D48B2225BDDCDC4CF" TargetMode="External"/><Relationship Id="rId20" Type="http://schemas.openxmlformats.org/officeDocument/2006/relationships/hyperlink" Target="https://eokul.meb.gov.tr/common/OGRBilgiGoster.aspx?strOTC=1284&amp;strADS=YAVUZ%20AKDEM%C4%B0R&amp;strSB=AMP%20-%2010.%20S%C4%B1n%C4%B1f%20/%20F%20%C5%9Eubesi%20(ELEKTR%C4%B0K-%20ELEKTRON%C4%B0K%20TEKNOLOJ%C4%B0S%C4%B0%20ALANI)&amp;Req=5150E661A8622AF1B3C49C12C8FDB517" TargetMode="External"/><Relationship Id="rId29" Type="http://schemas.openxmlformats.org/officeDocument/2006/relationships/hyperlink" Target="https://eokul.meb.gov.tr/common/OGRBilgiGoster.aspx?strOTC=1062&amp;strADS=BARI%C5%9E%20DAL%C4%9EALI&amp;strSB=AMP%20-%2010.%20S%C4%B1n%C4%B1f%20/%20F%20%C5%9Eubesi%20(ELEKTR%C4%B0K-%20ELEKTRON%C4%B0K%20TEKNOLOJ%C4%B0S%C4%B0%20ALANI)&amp;Req=174879569717314D77049F57D0CE5FDE" TargetMode="External"/><Relationship Id="rId41" Type="http://schemas.openxmlformats.org/officeDocument/2006/relationships/hyperlink" Target="https://eokul.meb.gov.tr/common/OGRBilgiGoster.aspx?strOTC=1252&amp;strADS=YUSUF%20AKG%C3%9CN&amp;strSB=AMP%20-%2010.%20S%C4%B1n%C4%B1f%20/%20F%20%C5%9Eubesi%20(ELEKTR%C4%B0K-%20ELEKTRON%C4%B0K%20TEKNOLOJ%C4%B0S%C4%B0%20ALANI)&amp;Req=FFCED30E7EF994E6EBE7B49FBA2D644D" TargetMode="External"/><Relationship Id="rId1" Type="http://schemas.openxmlformats.org/officeDocument/2006/relationships/hyperlink" Target="https://eokul.meb.gov.tr/common/OGRBilgiGoster.aspx?strOTC=581&amp;strADS=ENES%20SOYLU&amp;strSB=AMP%20-%2010.%20S%C4%B1n%C4%B1f%20/%20F%20%C5%9Eubesi%20(ELEKTR%C4%B0K-%20ELEKTRON%C4%B0K%20TEKNOLOJ%C4%B0S%C4%B0%20ALANI)&amp;Req=63F47CC0AC4E57E073EC176050AC0EF9" TargetMode="External"/><Relationship Id="rId6" Type="http://schemas.openxmlformats.org/officeDocument/2006/relationships/hyperlink" Target="https://eokul.meb.gov.tr/common/OGRBilgiGoster.aspx?strOTC=1057&amp;strADS=MUHAMMED%20PELEN&amp;strSB=AMP%20-%2010.%20S%C4%B1n%C4%B1f%20/%20F%20%C5%9Eubesi%20(ELEKTR%C4%B0K-%20ELEKTRON%C4%B0K%20TEKNOLOJ%C4%B0S%C4%B0%20ALANI)&amp;Req=5516E5F7458B3D5B3FF28352C31B7A06" TargetMode="External"/><Relationship Id="rId11" Type="http://schemas.openxmlformats.org/officeDocument/2006/relationships/hyperlink" Target="https://eokul.meb.gov.tr/common/OGRBilgiGoster.aspx?strOTC=1100&amp;strADS=%C4%B0BRAH%C4%B0M%20DA%C4%9EDELEN&amp;strSB=AMP%20-%2010.%20S%C4%B1n%C4%B1f%20/%20F%20%C5%9Eubesi%20(ELEKTR%C4%B0K-%20ELEKTRON%C4%B0K%20TEKNOLOJ%C4%B0S%C4%B0%20ALANI)&amp;Req=F55F5E80680C3F77898F99F5423F25C0" TargetMode="External"/><Relationship Id="rId24" Type="http://schemas.openxmlformats.org/officeDocument/2006/relationships/hyperlink" Target="https://eokul.meb.gov.tr/common/OGRBilgiGoster.aspx?strOTC=581&amp;strADS=ENES%20SOYLU&amp;strSB=AMP%20-%2010.%20S%C4%B1n%C4%B1f%20/%20F%20%C5%9Eubesi%20(ELEKTR%C4%B0K-%20ELEKTRON%C4%B0K%20TEKNOLOJ%C4%B0S%C4%B0%20ALANI)&amp;Req=729FEE7DEA21D77E3E14BE07D881574B" TargetMode="External"/><Relationship Id="rId32" Type="http://schemas.openxmlformats.org/officeDocument/2006/relationships/hyperlink" Target="https://eokul.meb.gov.tr/common/OGRBilgiGoster.aspx?strOTC=1080&amp;strADS=C%C4%B0HAN%20YETER&amp;strSB=AMP%20-%2010.%20S%C4%B1n%C4%B1f%20/%20F%20%C5%9Eubesi%20(ELEKTR%C4%B0K-%20ELEKTRON%C4%B0K%20TEKNOLOJ%C4%B0S%C4%B0%20ALANI)&amp;Req=7D812F264D1389B9784013F64635669D" TargetMode="External"/><Relationship Id="rId37" Type="http://schemas.openxmlformats.org/officeDocument/2006/relationships/hyperlink" Target="https://eokul.meb.gov.tr/common/OGRBilgiGoster.aspx?strOTC=1174&amp;strADS=HAKAN%20Y%C3%9CCEBA%C5%9E&amp;strSB=AMP%20-%2010.%20S%C4%B1n%C4%B1f%20/%20F%20%C5%9Eubesi%20(ELEKTR%C4%B0K-%20ELEKTRON%C4%B0K%20TEKNOLOJ%C4%B0S%C4%B0%20ALANI)&amp;Req=ACBFDBE58EF1B332EBDB850391470F81" TargetMode="External"/><Relationship Id="rId40" Type="http://schemas.openxmlformats.org/officeDocument/2006/relationships/hyperlink" Target="https://eokul.meb.gov.tr/common/OGRBilgiGoster.aspx?strOTC=1247&amp;strADS=EM%C4%B0RHAN%20KARAKO%C3%87&amp;strSB=AMP%20-%2010.%20S%C4%B1n%C4%B1f%20/%20F%20%C5%9Eubesi%20(ELEKTR%C4%B0K-%20ELEKTRON%C4%B0K%20TEKNOLOJ%C4%B0S%C4%B0%20ALANI)&amp;Req=ECA875A038A299BC8AEAE4B49CF5DDCB" TargetMode="External"/><Relationship Id="rId45" Type="http://schemas.openxmlformats.org/officeDocument/2006/relationships/hyperlink" Target="https://eokul.meb.gov.tr/common/OGRBilgiGoster.aspx?strOTC=1495&amp;strADS=KAAN%20%C5%9EAH%C4%B0N&amp;strSB=AMP%20-%2010.%20S%C4%B1n%C4%B1f%20/%20F%20%C5%9Eubesi%20(ELEKTR%C4%B0K-%20ELEKTRON%C4%B0K%20TEKNOLOJ%C4%B0S%C4%B0%20ALANI)&amp;Req=C69730B904F864A5D227998A498131B6" TargetMode="External"/><Relationship Id="rId5" Type="http://schemas.openxmlformats.org/officeDocument/2006/relationships/hyperlink" Target="https://eokul.meb.gov.tr/common/OGRBilgiGoster.aspx?strOTC=1044&amp;strADS=FARUK%20ARDI%C3%87&amp;strSB=AMP%20-%2010.%20S%C4%B1n%C4%B1f%20/%20F%20%C5%9Eubesi%20(ELEKTR%C4%B0K-%20ELEKTRON%C4%B0K%20TEKNOLOJ%C4%B0S%C4%B0%20ALANI)&amp;Req=AD2114D291E5F2ACA3323E27793CC707" TargetMode="External"/><Relationship Id="rId15" Type="http://schemas.openxmlformats.org/officeDocument/2006/relationships/hyperlink" Target="https://eokul.meb.gov.tr/common/OGRBilgiGoster.aspx?strOTC=1226&amp;strADS=HASAN%20K%C4%B0ZMAZ&amp;strSB=AMP%20-%2010.%20S%C4%B1n%C4%B1f%20/%20F%20%C5%9Eubesi%20(ELEKTR%C4%B0K-%20ELEKTRON%C4%B0K%20TEKNOLOJ%C4%B0S%C4%B0%20ALANI)&amp;Req=6ABB9EE5068466DDCEC46F9B7AB63686" TargetMode="External"/><Relationship Id="rId23" Type="http://schemas.openxmlformats.org/officeDocument/2006/relationships/hyperlink" Target="https://eokul.meb.gov.tr/common/OGRBilgiGoster.aspx?strOTC=1601&amp;strADS=ENES%20TUN%C3%87EL&amp;strSB=AMP%20-%2010.%20S%C4%B1n%C4%B1f%20/%20F%20%C5%9Eubesi%20(ELEKTR%C4%B0K-%20ELEKTRON%C4%B0K%20TEKNOLOJ%C4%B0S%C4%B0%20ALANI)&amp;Req=CE329D7B9A89DA43D0DC7E20AAC605BA" TargetMode="External"/><Relationship Id="rId28" Type="http://schemas.openxmlformats.org/officeDocument/2006/relationships/hyperlink" Target="https://eokul.meb.gov.tr/common/OGRBilgiGoster.aspx?strOTC=1057&amp;strADS=MUHAMMED%20PELEN&amp;strSB=AMP%20-%2010.%20S%C4%B1n%C4%B1f%20/%20F%20%C5%9Eubesi%20(ELEKTR%C4%B0K-%20ELEKTRON%C4%B0K%20TEKNOLOJ%C4%B0S%C4%B0%20ALANI)&amp;Req=C7B75B7202C28CD6ED33E585278F6CD0" TargetMode="External"/><Relationship Id="rId36" Type="http://schemas.openxmlformats.org/officeDocument/2006/relationships/hyperlink" Target="https://eokul.meb.gov.tr/common/OGRBilgiGoster.aspx?strOTC=1152&amp;strADS=AL%C4%B0%20HAYDAR%20BOZKAYA&amp;strSB=AMP%20-%2010.%20S%C4%B1n%C4%B1f%20/%20F%20%C5%9Eubesi%20(ELEKTR%C4%B0K-%20ELEKTRON%C4%B0K%20TEKNOLOJ%C4%B0S%C4%B0%20ALANI)&amp;Req=9706DE7CB8FC372E08C34EEF8FFBD505" TargetMode="External"/><Relationship Id="rId10" Type="http://schemas.openxmlformats.org/officeDocument/2006/relationships/hyperlink" Target="https://eokul.meb.gov.tr/common/OGRBilgiGoster.aspx?strOTC=1095&amp;strADS=SAMET%20G%C3%9CNE%C5%9E&amp;strSB=AMP%20-%2010.%20S%C4%B1n%C4%B1f%20/%20F%20%C5%9Eubesi%20(ELEKTR%C4%B0K-%20ELEKTRON%C4%B0K%20TEKNOLOJ%C4%B0S%C4%B0%20ALANI)&amp;Req=159A9296E8A63EA6E9FF99F4D0442479" TargetMode="External"/><Relationship Id="rId19" Type="http://schemas.openxmlformats.org/officeDocument/2006/relationships/hyperlink" Target="https://eokul.meb.gov.tr/common/OGRBilgiGoster.aspx?strOTC=1283&amp;strADS=SEL%C4%B0M%20AKDEM%C4%B0R&amp;strSB=AMP%20-%2010.%20S%C4%B1n%C4%B1f%20/%20F%20%C5%9Eubesi%20(ELEKTR%C4%B0K-%20ELEKTRON%C4%B0K%20TEKNOLOJ%C4%B0S%C4%B0%20ALANI)&amp;Req=559660CDBD6DF121B0686F9ACB63CB1F" TargetMode="External"/><Relationship Id="rId31" Type="http://schemas.openxmlformats.org/officeDocument/2006/relationships/hyperlink" Target="https://eokul.meb.gov.tr/common/OGRBilgiGoster.aspx?strOTC=1075&amp;strADS=YUSUF%20KILI%C3%87ASLAN&amp;strSB=AMP%20-%2010.%20S%C4%B1n%C4%B1f%20/%20F%20%C5%9Eubesi%20(ELEKTR%C4%B0K-%20ELEKTRON%C4%B0K%20TEKNOLOJ%C4%B0S%C4%B0%20ALANI)&amp;Req=D5A784AED09A6A8E21F16BCD580E9902" TargetMode="External"/><Relationship Id="rId44" Type="http://schemas.openxmlformats.org/officeDocument/2006/relationships/hyperlink" Target="https://eokul.meb.gov.tr/common/OGRBilgiGoster.aspx?strOTC=1287&amp;strADS=G%C3%9CRKAN%20D%C4%B0R%C4%B0K&amp;strSB=AMP%20-%2010.%20S%C4%B1n%C4%B1f%20/%20F%20%C5%9Eubesi%20(ELEKTR%C4%B0K-%20ELEKTRON%C4%B0K%20TEKNOLOJ%C4%B0S%C4%B0%20ALANI)&amp;Req=3B0B84181B29AC741BF607D2247EC04E" TargetMode="External"/><Relationship Id="rId4" Type="http://schemas.openxmlformats.org/officeDocument/2006/relationships/hyperlink" Target="https://eokul.meb.gov.tr/common/OGRBilgiGoster.aspx?strOTC=1013&amp;strADS=B%C4%B0LAL%20AKALP&amp;strSB=AMP%20-%2010.%20S%C4%B1n%C4%B1f%20/%20F%20%C5%9Eubesi%20(ELEKTR%C4%B0K-%20ELEKTRON%C4%B0K%20TEKNOLOJ%C4%B0S%C4%B0%20ALANI)&amp;Req=F7D8BAA82B461E55908EDA34F2D910B6" TargetMode="External"/><Relationship Id="rId9" Type="http://schemas.openxmlformats.org/officeDocument/2006/relationships/hyperlink" Target="https://eokul.meb.gov.tr/common/OGRBilgiGoster.aspx?strOTC=1075&amp;strADS=YUSUF%20KILI%C3%87ASLAN&amp;strSB=AMP%20-%2010.%20S%C4%B1n%C4%B1f%20/%20F%20%C5%9Eubesi%20(ELEKTR%C4%B0K-%20ELEKTRON%C4%B0K%20TEKNOLOJ%C4%B0S%C4%B0%20ALANI)&amp;Req=C440AA860B01EE81CFB2347A5B2DDE55" TargetMode="External"/><Relationship Id="rId14" Type="http://schemas.openxmlformats.org/officeDocument/2006/relationships/hyperlink" Target="https://eokul.meb.gov.tr/common/OGRBilgiGoster.aspx?strOTC=1174&amp;strADS=HAKAN%20Y%C3%9CCEBA%C5%9E&amp;strSB=AMP%20-%2010.%20S%C4%B1n%C4%B1f%20/%20F%20%C5%9Eubesi%20(ELEKTR%C4%B0K-%20ELEKTRON%C4%B0K%20TEKNOLOJ%C4%B0S%C4%B0%20ALANI)&amp;Req=4110F0F638A180BC5171326202294DA8" TargetMode="External"/><Relationship Id="rId22" Type="http://schemas.openxmlformats.org/officeDocument/2006/relationships/hyperlink" Target="https://eokul.meb.gov.tr/common/OGRBilgiGoster.aspx?strOTC=1495&amp;strADS=KAAN%20%C5%9EAH%C4%B0N&amp;strSB=AMP%20-%2010.%20S%C4%B1n%C4%B1f%20/%20F%20%C5%9Eubesi%20(ELEKTR%C4%B0K-%20ELEKTRON%C4%B0K%20TEKNOLOJ%C4%B0S%C4%B0%20ALANI)&amp;Req=87CC2CC8951D250038E2D9500854C206" TargetMode="External"/><Relationship Id="rId27" Type="http://schemas.openxmlformats.org/officeDocument/2006/relationships/hyperlink" Target="https://eokul.meb.gov.tr/common/OGRBilgiGoster.aspx?strOTC=1044&amp;strADS=FARUK%20ARDI%C3%87&amp;strSB=AMP%20-%2010.%20S%C4%B1n%C4%B1f%20/%20F%20%C5%9Eubesi%20(ELEKTR%C4%B0K-%20ELEKTRON%C4%B0K%20TEKNOLOJ%C4%B0S%C4%B0%20ALANI)&amp;Req=858074111C60775A1004FF665A35897D" TargetMode="External"/><Relationship Id="rId30" Type="http://schemas.openxmlformats.org/officeDocument/2006/relationships/hyperlink" Target="https://eokul.meb.gov.tr/common/OGRBilgiGoster.aspx?strOTC=1070&amp;strADS=ANIL%20D%C3%9CZG%C3%9CN&amp;strSB=AMP%20-%2010.%20S%C4%B1n%C4%B1f%20/%20F%20%C5%9Eubesi%20(ELEKTR%C4%B0K-%20ELEKTRON%C4%B0K%20TEKNOLOJ%C4%B0S%C4%B0%20ALANI)&amp;Req=6221F0C4C1AC5BEFB2A3592DCDF582DB" TargetMode="External"/><Relationship Id="rId35" Type="http://schemas.openxmlformats.org/officeDocument/2006/relationships/hyperlink" Target="https://eokul.meb.gov.tr/common/OGRBilgiGoster.aspx?strOTC=1108&amp;strADS=EKREM%20TALHA%20TEMTEK&amp;strSB=AMP%20-%2010.%20S%C4%B1n%C4%B1f%20/%20F%20%C5%9Eubesi%20(ELEKTR%C4%B0K-%20ELEKTRON%C4%B0K%20TEKNOLOJ%C4%B0S%C4%B0%20ALANI)&amp;Req=E54CA3484897D84D92A5047E41AA7E69" TargetMode="External"/><Relationship Id="rId43" Type="http://schemas.openxmlformats.org/officeDocument/2006/relationships/hyperlink" Target="https://eokul.meb.gov.tr/common/OGRBilgiGoster.aspx?strOTC=1284&amp;strADS=YAVUZ%20AKDEM%C4%B0R&amp;strSB=AMP%20-%2010.%20S%C4%B1n%C4%B1f%20/%20F%20%C5%9Eubesi%20(ELEKTR%C4%B0K-%20ELEKTRON%C4%B0K%20TEKNOLOJ%C4%B0S%C4%B0%20ALANI)&amp;Req=AEACD4DC4B0277C7D1725B54260C544E" TargetMode="External"/></Relationships>
</file>

<file path=xl/drawings/_rels/drawing12.xml.rels><?xml version="1.0" encoding="UTF-8" standalone="yes"?>
<Relationships xmlns="http://schemas.openxmlformats.org/package/2006/relationships"><Relationship Id="rId13" Type="http://schemas.openxmlformats.org/officeDocument/2006/relationships/hyperlink" Target="https://eokul.meb.gov.tr/common/OGRBilgiGoster.aspx?strOTC=1127&amp;strADS=BATUHAN%20YILMAZ&amp;strSB=AMP%20-%2010.%20S%C4%B1n%C4%B1f%20/%20J%20%C5%9Eubesi%20(ELEKTR%C4%B0K-%20ELEKTRON%C4%B0K%20TEKNOLOJ%C4%B0S%C4%B0%20ALANI)&amp;Req=BEB69D0625041D10BD45C8EFEEDDBC6A" TargetMode="External"/><Relationship Id="rId18" Type="http://schemas.openxmlformats.org/officeDocument/2006/relationships/hyperlink" Target="https://eokul.meb.gov.tr/common/OGRBilgiGoster.aspx?strOTC=1185&amp;strADS=AL%C4%B0%20UZUN&amp;strSB=AMP%20-%2010.%20S%C4%B1n%C4%B1f%20/%20J%20%C5%9Eubesi%20(ELEKTR%C4%B0K-%20ELEKTRON%C4%B0K%20TEKNOLOJ%C4%B0S%C4%B0%20ALANI)&amp;Req=ED0671A3197F14738719574F9E412D9A" TargetMode="External"/><Relationship Id="rId26" Type="http://schemas.openxmlformats.org/officeDocument/2006/relationships/hyperlink" Target="https://eokul.meb.gov.tr/common/OGRBilgiGoster.aspx?strOTC=1607&amp;strADS=SAL%C4%B0H%20YILDIZ&amp;strSB=AMP%20-%2010.%20S%C4%B1n%C4%B1f%20/%20J%20%C5%9Eubesi%20(ELEKTR%C4%B0K-%20ELEKTRON%C4%B0K%20TEKNOLOJ%C4%B0S%C4%B0%20ALANI)&amp;Req=71DCB96BD00BD3E4CEFADD1B97A645BF" TargetMode="External"/><Relationship Id="rId39" Type="http://schemas.openxmlformats.org/officeDocument/2006/relationships/hyperlink" Target="https://eokul.meb.gov.tr/common/OGRBilgiGoster.aspx?strOTC=1133&amp;strADS=METE%20YILMAZ&amp;strSB=AMP%20-%2010.%20S%C4%B1n%C4%B1f%20/%20J%20%C5%9Eubesi%20(ELEKTR%C4%B0K-%20ELEKTRON%C4%B0K%20TEKNOLOJ%C4%B0S%C4%B0%20ALANI)&amp;Req=E8AED01C1F2822B0527088903A658654" TargetMode="External"/><Relationship Id="rId3" Type="http://schemas.openxmlformats.org/officeDocument/2006/relationships/hyperlink" Target="https://eokul.meb.gov.tr/common/OGRBilgiGoster.aspx?strOTC=1002&amp;strADS=%C4%B0LHAN%20Y%C3%9CKSEK&amp;strSB=AMP%20-%2010.%20S%C4%B1n%C4%B1f%20/%20J%20%C5%9Eubesi%20(ELEKTR%C4%B0K-%20ELEKTRON%C4%B0K%20TEKNOLOJ%C4%B0S%C4%B0%20ALANI)&amp;Req=DB45D64FC962036E877A68B0275C45F0" TargetMode="External"/><Relationship Id="rId21" Type="http://schemas.openxmlformats.org/officeDocument/2006/relationships/hyperlink" Target="https://eokul.meb.gov.tr/common/OGRBilgiGoster.aspx?strOTC=1194&amp;strADS=BERKAN%20KARAKURT&amp;strSB=AMP%20-%2010.%20S%C4%B1n%C4%B1f%20/%20J%20%C5%9Eubesi%20(ELEKTR%C4%B0K-%20ELEKTRON%C4%B0K%20TEKNOLOJ%C4%B0S%C4%B0%20ALANI)&amp;Req=2EE5AE072B61BE8217BC8F5B6D539C6A" TargetMode="External"/><Relationship Id="rId34" Type="http://schemas.openxmlformats.org/officeDocument/2006/relationships/hyperlink" Target="https://eokul.meb.gov.tr/common/OGRBilgiGoster.aspx?strOTC=1069&amp;strADS=FAT%C4%B0H%20%C3%96LMEZ&amp;strSB=AMP%20-%2010.%20S%C4%B1n%C4%B1f%20/%20J%20%C5%9Eubesi%20(ELEKTR%C4%B0K-%20ELEKTRON%C4%B0K%20TEKNOLOJ%C4%B0S%C4%B0%20ALANI)&amp;Req=93C5A177265FE87ECBB6730D4CAB276C" TargetMode="External"/><Relationship Id="rId42" Type="http://schemas.openxmlformats.org/officeDocument/2006/relationships/hyperlink" Target="https://eokul.meb.gov.tr/common/OGRBilgiGoster.aspx?strOTC=1177&amp;strADS=G%C3%96KHAN%20BAKT%C4%B0MUR&amp;strSB=AMP%20-%2010.%20S%C4%B1n%C4%B1f%20/%20J%20%C5%9Eubesi%20(ELEKTR%C4%B0K-%20ELEKTRON%C4%B0K%20TEKNOLOJ%C4%B0S%C4%B0%20ALANI)&amp;Req=EE23CC28758325DEEEE7B3538AC303A4" TargetMode="External"/><Relationship Id="rId47" Type="http://schemas.openxmlformats.org/officeDocument/2006/relationships/hyperlink" Target="https://eokul.meb.gov.tr/common/OGRBilgiGoster.aspx?strOTC=1204&amp;strADS=EMRE%20KAYA&amp;strSB=AMP%20-%2010.%20S%C4%B1n%C4%B1f%20/%20J%20%C5%9Eubesi%20(ELEKTR%C4%B0K-%20ELEKTRON%C4%B0K%20TEKNOLOJ%C4%B0S%C4%B0%20ALANI)&amp;Req=CDA5F2DA53B99A94E8EB2942BE5BEA2C" TargetMode="External"/><Relationship Id="rId50" Type="http://schemas.openxmlformats.org/officeDocument/2006/relationships/hyperlink" Target="https://eokul.meb.gov.tr/common/OGRBilgiGoster.aspx?strOTC=1293&amp;strADS=YAS%C4%B0N%20UYSAL&amp;strSB=AMP%20-%2010.%20S%C4%B1n%C4%B1f%20/%20J%20%C5%9Eubesi%20(ELEKTR%C4%B0K-%20ELEKTRON%C4%B0K%20TEKNOLOJ%C4%B0S%C4%B0%20ALANI)&amp;Req=1A18C9F2AA183BA89DC486ABE1EFA3C5" TargetMode="External"/><Relationship Id="rId7" Type="http://schemas.openxmlformats.org/officeDocument/2006/relationships/hyperlink" Target="https://eokul.meb.gov.tr/common/OGRBilgiGoster.aspx?strOTC=1052&amp;strADS=MEHMET%20%C5%9EAH%C4%B0N&amp;strSB=AMP%20-%2010.%20S%C4%B1n%C4%B1f%20/%20J%20%C5%9Eubesi%20(ELEKTR%C4%B0K-%20ELEKTRON%C4%B0K%20TEKNOLOJ%C4%B0S%C4%B0%20ALANI)&amp;Req=BD92520FBA4B68571BDF456211E763D9" TargetMode="External"/><Relationship Id="rId12" Type="http://schemas.openxmlformats.org/officeDocument/2006/relationships/hyperlink" Target="https://eokul.meb.gov.tr/common/OGRBilgiGoster.aspx?strOTC=1126&amp;strADS=ADEM%20PELEN&amp;strSB=AMP%20-%2010.%20S%C4%B1n%C4%B1f%20/%20J%20%C5%9Eubesi%20(ELEKTR%C4%B0K-%20ELEKTRON%C4%B0K%20TEKNOLOJ%C4%B0S%C4%B0%20ALANI)&amp;Req=69A889A676682EB906FF94CA36A6A5CB" TargetMode="External"/><Relationship Id="rId17" Type="http://schemas.openxmlformats.org/officeDocument/2006/relationships/hyperlink" Target="https://eokul.meb.gov.tr/common/OGRBilgiGoster.aspx?strOTC=1177&amp;strADS=G%C3%96KHAN%20BAKT%C4%B0MUR&amp;strSB=AMP%20-%2010.%20S%C4%B1n%C4%B1f%20/%20J%20%C5%9Eubesi%20(ELEKTR%C4%B0K-%20ELEKTRON%C4%B0K%20TEKNOLOJ%C4%B0S%C4%B0%20ALANI)&amp;Req=8AC371B5FF1513CD2B94040CDD6D7D40" TargetMode="External"/><Relationship Id="rId25" Type="http://schemas.openxmlformats.org/officeDocument/2006/relationships/hyperlink" Target="https://eokul.meb.gov.tr/common/OGRBilgiGoster.aspx?strOTC=1293&amp;strADS=YAS%C4%B0N%20UYSAL&amp;strSB=AMP%20-%2010.%20S%C4%B1n%C4%B1f%20/%20J%20%C5%9Eubesi%20(ELEKTR%C4%B0K-%20ELEKTRON%C4%B0K%20TEKNOLOJ%C4%B0S%C4%B0%20ALANI)&amp;Req=4AC1D78D7014676673467DC2079F2675" TargetMode="External"/><Relationship Id="rId33" Type="http://schemas.openxmlformats.org/officeDocument/2006/relationships/hyperlink" Target="https://eokul.meb.gov.tr/common/OGRBilgiGoster.aspx?strOTC=1063&amp;strADS=MURAT%20AYC%C4%B0L&amp;strSB=AMP%20-%2010.%20S%C4%B1n%C4%B1f%20/%20J%20%C5%9Eubesi%20(ELEKTR%C4%B0K-%20ELEKTRON%C4%B0K%20TEKNOLOJ%C4%B0S%C4%B0%20ALANI)&amp;Req=75EBA1039E83BF6403881413B27488E2" TargetMode="External"/><Relationship Id="rId38" Type="http://schemas.openxmlformats.org/officeDocument/2006/relationships/hyperlink" Target="https://eokul.meb.gov.tr/common/OGRBilgiGoster.aspx?strOTC=1127&amp;strADS=BATUHAN%20YILMAZ&amp;strSB=AMP%20-%2010.%20S%C4%B1n%C4%B1f%20/%20J%20%C5%9Eubesi%20(ELEKTR%C4%B0K-%20ELEKTRON%C4%B0K%20TEKNOLOJ%C4%B0S%C4%B0%20ALANI)&amp;Req=6F81E06CAB6F99CE8CC170874BC864DA" TargetMode="External"/><Relationship Id="rId46" Type="http://schemas.openxmlformats.org/officeDocument/2006/relationships/hyperlink" Target="https://eokul.meb.gov.tr/common/OGRBilgiGoster.aspx?strOTC=1194&amp;strADS=BERKAN%20KARAKURT&amp;strSB=AMP%20-%2010.%20S%C4%B1n%C4%B1f%20/%20J%20%C5%9Eubesi%20(ELEKTR%C4%B0K-%20ELEKTRON%C4%B0K%20TEKNOLOJ%C4%B0S%C4%B0%20ALANI)&amp;Req=42CCE5040A86D728A4CDFA9E439AFC20" TargetMode="External"/><Relationship Id="rId2" Type="http://schemas.openxmlformats.org/officeDocument/2006/relationships/image" Target="../media/image1.jpeg"/><Relationship Id="rId16" Type="http://schemas.openxmlformats.org/officeDocument/2006/relationships/hyperlink" Target="https://eokul.meb.gov.tr/common/OGRBilgiGoster.aspx?strOTC=1176&amp;strADS=MEL%C4%B0H%20SEFA%20ERMURAT&amp;strSB=AMP%20-%2010.%20S%C4%B1n%C4%B1f%20/%20J%20%C5%9Eubesi%20(ELEKTR%C4%B0K-%20ELEKTRON%C4%B0K%20TEKNOLOJ%C4%B0S%C4%B0%20ALANI)&amp;Req=78EB08A846E0E0D3BF2B339D80D73DAB" TargetMode="External"/><Relationship Id="rId20" Type="http://schemas.openxmlformats.org/officeDocument/2006/relationships/hyperlink" Target="https://eokul.meb.gov.tr/common/OGRBilgiGoster.aspx?strOTC=1191&amp;strADS=BARI%C5%9E%20REF%C4%B0K%20%C3%96ZD%C4%B0L&amp;strSB=AMP%20-%2010.%20S%C4%B1n%C4%B1f%20/%20J%20%C5%9Eubesi%20(ELEKTR%C4%B0K-%20ELEKTRON%C4%B0K%20TEKNOLOJ%C4%B0S%C4%B0%20ALANI)&amp;Req=283E239E224A9F100FE4AC6D712071A8" TargetMode="External"/><Relationship Id="rId29" Type="http://schemas.openxmlformats.org/officeDocument/2006/relationships/hyperlink" Target="https://eokul.meb.gov.tr/common/OGRBilgiGoster.aspx?strOTC=1018&amp;strADS=BU%C4%9ERA%20SEZG%C4%B0N&amp;strSB=AMP%20-%2010.%20S%C4%B1n%C4%B1f%20/%20J%20%C5%9Eubesi%20(ELEKTR%C4%B0K-%20ELEKTRON%C4%B0K%20TEKNOLOJ%C4%B0S%C4%B0%20ALANI)&amp;Req=926B6605CA900E75F68DA1D361EC34A0" TargetMode="External"/><Relationship Id="rId41" Type="http://schemas.openxmlformats.org/officeDocument/2006/relationships/hyperlink" Target="https://eokul.meb.gov.tr/common/OGRBilgiGoster.aspx?strOTC=1176&amp;strADS=MEL%C4%B0H%20SEFA%20ERMURAT&amp;strSB=AMP%20-%2010.%20S%C4%B1n%C4%B1f%20/%20J%20%C5%9Eubesi%20(ELEKTR%C4%B0K-%20ELEKTRON%C4%B0K%20TEKNOLOJ%C4%B0S%C4%B0%20ALANI)&amp;Req=04E521434FED08EB8383EC5680CB09F3" TargetMode="External"/><Relationship Id="rId1" Type="http://schemas.openxmlformats.org/officeDocument/2006/relationships/hyperlink" Target="https://eokul.meb.gov.tr/common/OGRBilgiGoster.aspx?strOTC=1001&amp;strADS=%C4%B0SHAK%20BARAN%20BADILLI&amp;strSB=AMP%20-%2010.%20S%C4%B1n%C4%B1f%20/%20J%20%C5%9Eubesi%20(ELEKTR%C4%B0K-%20ELEKTRON%C4%B0K%20TEKNOLOJ%C4%B0S%C4%B0%20ALANI)&amp;Req=EA753069D3AB5ADB6210BE5CFB437898" TargetMode="External"/><Relationship Id="rId6" Type="http://schemas.openxmlformats.org/officeDocument/2006/relationships/hyperlink" Target="https://eokul.meb.gov.tr/common/OGRBilgiGoster.aspx?strOTC=1050&amp;strADS=BERK%20%C3%87ALAP&amp;strSB=AMP%20-%2010.%20S%C4%B1n%C4%B1f%20/%20J%20%C5%9Eubesi%20(ELEKTR%C4%B0K-%20ELEKTRON%C4%B0K%20TEKNOLOJ%C4%B0S%C4%B0%20ALANI)&amp;Req=26D0C2FB73C6B3E90FC7A835AF924B68" TargetMode="External"/><Relationship Id="rId11" Type="http://schemas.openxmlformats.org/officeDocument/2006/relationships/hyperlink" Target="https://eokul.meb.gov.tr/common/OGRBilgiGoster.aspx?strOTC=1118&amp;strADS=H%C3%9CSEY%C4%B0N%20TALHA%20K%C3%9CCC%C3%9CK&amp;strSB=AMP%20-%2010.%20S%C4%B1n%C4%B1f%20/%20J%20%C5%9Eubesi%20(ELEKTR%C4%B0K-%20ELEKTRON%C4%B0K%20TEKNOLOJ%C4%B0S%C4%B0%20ALANI)&amp;Req=E16AB789D175CC525F2885A5894C144C" TargetMode="External"/><Relationship Id="rId24" Type="http://schemas.openxmlformats.org/officeDocument/2006/relationships/hyperlink" Target="https://eokul.meb.gov.tr/common/OGRBilgiGoster.aspx?strOTC=1286&amp;strADS=%C4%B0SMA%C4%B0L%20SARIDO%C4%9EAN&amp;strSB=AMP%20-%2010.%20S%C4%B1n%C4%B1f%20/%20J%20%C5%9Eubesi%20(ELEKTR%C4%B0K-%20ELEKTRON%C4%B0K%20TEKNOLOJ%C4%B0S%C4%B0%20ALANI)&amp;Req=B035BC56824862AAAE519677F38584AB" TargetMode="External"/><Relationship Id="rId32" Type="http://schemas.openxmlformats.org/officeDocument/2006/relationships/hyperlink" Target="https://eokul.meb.gov.tr/common/OGRBilgiGoster.aspx?strOTC=1052&amp;strADS=MEHMET%20%C5%9EAH%C4%B0N&amp;strSB=AMP%20-%2010.%20S%C4%B1n%C4%B1f%20/%20J%20%C5%9Eubesi%20(ELEKTR%C4%B0K-%20ELEKTRON%C4%B0K%20TEKNOLOJ%C4%B0S%C4%B0%20ALANI)&amp;Req=7EE7FC4D0E49CA4CBED1E753DBC4C1AD" TargetMode="External"/><Relationship Id="rId37" Type="http://schemas.openxmlformats.org/officeDocument/2006/relationships/hyperlink" Target="https://eokul.meb.gov.tr/common/OGRBilgiGoster.aspx?strOTC=1126&amp;strADS=ADEM%20PELEN&amp;strSB=AMP%20-%2010.%20S%C4%B1n%C4%B1f%20/%20J%20%C5%9Eubesi%20(ELEKTR%C4%B0K-%20ELEKTRON%C4%B0K%20TEKNOLOJ%C4%B0S%C4%B0%20ALANI)&amp;Req=0E163065995C25DBBC1FDE968AD5EC51" TargetMode="External"/><Relationship Id="rId40" Type="http://schemas.openxmlformats.org/officeDocument/2006/relationships/hyperlink" Target="https://eokul.meb.gov.tr/common/OGRBilgiGoster.aspx?strOTC=1156&amp;strADS=U%C4%9EUR%20CANLI&amp;strSB=AMP%20-%2010.%20S%C4%B1n%C4%B1f%20/%20J%20%C5%9Eubesi%20(ELEKTR%C4%B0K-%20ELEKTRON%C4%B0K%20TEKNOLOJ%C4%B0S%C4%B0%20ALANI)&amp;Req=2FD87A1A23037FA7DE8D3A08E0A776D5" TargetMode="External"/><Relationship Id="rId45" Type="http://schemas.openxmlformats.org/officeDocument/2006/relationships/hyperlink" Target="https://eokul.meb.gov.tr/common/OGRBilgiGoster.aspx?strOTC=1191&amp;strADS=BARI%C5%9E%20REF%C4%B0K%20%C3%96ZD%C4%B0L&amp;strSB=AMP%20-%2010.%20S%C4%B1n%C4%B1f%20/%20J%20%C5%9Eubesi%20(ELEKTR%C4%B0K-%20ELEKTRON%C4%B0K%20TEKNOLOJ%C4%B0S%C4%B0%20ALANI)&amp;Req=874FD36F3C32BCE076D34F4A01ED3BFE" TargetMode="External"/><Relationship Id="rId5" Type="http://schemas.openxmlformats.org/officeDocument/2006/relationships/hyperlink" Target="https://eokul.meb.gov.tr/common/OGRBilgiGoster.aspx?strOTC=1033&amp;strADS=FURKAN%20TONGAL&amp;strSB=AMP%20-%2010.%20S%C4%B1n%C4%B1f%20/%20J%20%C5%9Eubesi%20(ELEKTR%C4%B0K-%20ELEKTRON%C4%B0K%20TEKNOLOJ%C4%B0S%C4%B0%20ALANI)&amp;Req=B4533CBEE5CE914CD9647E6C600AA401" TargetMode="External"/><Relationship Id="rId15" Type="http://schemas.openxmlformats.org/officeDocument/2006/relationships/hyperlink" Target="https://eokul.meb.gov.tr/common/OGRBilgiGoster.aspx?strOTC=1156&amp;strADS=U%C4%9EUR%20CANLI&amp;strSB=AMP%20-%2010.%20S%C4%B1n%C4%B1f%20/%20J%20%C5%9Eubesi%20(ELEKTR%C4%B0K-%20ELEKTRON%C4%B0K%20TEKNOLOJ%C4%B0S%C4%B0%20ALANI)&amp;Req=0FE8825234DB4D225B199BF114DB1CC7" TargetMode="External"/><Relationship Id="rId23" Type="http://schemas.openxmlformats.org/officeDocument/2006/relationships/hyperlink" Target="https://eokul.meb.gov.tr/common/OGRBilgiGoster.aspx?strOTC=1215&amp;strADS=MUHAMMET%20BAK%C4%B0%20AYD%C4%B0N&amp;strSB=AMP%20-%2010.%20S%C4%B1n%C4%B1f%20/%20J%20%C5%9Eubesi%20(ELEKTR%C4%B0K-%20ELEKTRON%C4%B0K%20TEKNOLOJ%C4%B0S%C4%B0%20ALANI)&amp;Req=BE434D0428261BBA52E1FF7F0A1D86D6" TargetMode="External"/><Relationship Id="rId28" Type="http://schemas.openxmlformats.org/officeDocument/2006/relationships/hyperlink" Target="https://eokul.meb.gov.tr/common/OGRBilgiGoster.aspx?strOTC=1002&amp;strADS=%C4%B0LHAN%20Y%C3%9CKSEK&amp;strSB=AMP%20-%2010.%20S%C4%B1n%C4%B1f%20/%20J%20%C5%9Eubesi%20(ELEKTR%C4%B0K-%20ELEKTRON%C4%B0K%20TEKNOLOJ%C4%B0S%C4%B0%20ALANI)&amp;Req=BD29635DBD5B99486F7253B417D26CCB" TargetMode="External"/><Relationship Id="rId36" Type="http://schemas.openxmlformats.org/officeDocument/2006/relationships/hyperlink" Target="https://eokul.meb.gov.tr/common/OGRBilgiGoster.aspx?strOTC=1118&amp;strADS=H%C3%9CSEY%C4%B0N%20TALHA%20K%C3%9CCC%C3%9CK&amp;strSB=AMP%20-%2010.%20S%C4%B1n%C4%B1f%20/%20J%20%C5%9Eubesi%20(ELEKTR%C4%B0K-%20ELEKTRON%C4%B0K%20TEKNOLOJ%C4%B0S%C4%B0%20ALANI)&amp;Req=D3226D801D1FEA5913B0444A603D4405" TargetMode="External"/><Relationship Id="rId49" Type="http://schemas.openxmlformats.org/officeDocument/2006/relationships/hyperlink" Target="https://eokul.meb.gov.tr/common/OGRBilgiGoster.aspx?strOTC=1286&amp;strADS=%C4%B0SMA%C4%B0L%20SARIDO%C4%9EAN&amp;strSB=AMP%20-%2010.%20S%C4%B1n%C4%B1f%20/%20J%20%C5%9Eubesi%20(ELEKTR%C4%B0K-%20ELEKTRON%C4%B0K%20TEKNOLOJ%C4%B0S%C4%B0%20ALANI)&amp;Req=7D04DD9B499F8768172F01270D688979" TargetMode="External"/><Relationship Id="rId10" Type="http://schemas.openxmlformats.org/officeDocument/2006/relationships/hyperlink" Target="https://eokul.meb.gov.tr/common/OGRBilgiGoster.aspx?strOTC=1107&amp;strADS=ERDEM%20KARA&amp;strSB=AMP%20-%2010.%20S%C4%B1n%C4%B1f%20/%20J%20%C5%9Eubesi%20(ELEKTR%C4%B0K-%20ELEKTRON%C4%B0K%20TEKNOLOJ%C4%B0S%C4%B0%20ALANI)&amp;Req=7C3AE99D6FCA2A1310B228536EBE73CB" TargetMode="External"/><Relationship Id="rId19" Type="http://schemas.openxmlformats.org/officeDocument/2006/relationships/hyperlink" Target="https://eokul.meb.gov.tr/common/OGRBilgiGoster.aspx?strOTC=1188&amp;strADS=AKIN%20DO%C4%9EAN&amp;strSB=AMP%20-%2010.%20S%C4%B1n%C4%B1f%20/%20J%20%C5%9Eubesi%20(ELEKTR%C4%B0K-%20ELEKTRON%C4%B0K%20TEKNOLOJ%C4%B0S%C4%B0%20ALANI)&amp;Req=C8A77ACE6E3FE6F0D0AD371DA30138F2" TargetMode="External"/><Relationship Id="rId31" Type="http://schemas.openxmlformats.org/officeDocument/2006/relationships/hyperlink" Target="https://eokul.meb.gov.tr/common/OGRBilgiGoster.aspx?strOTC=1050&amp;strADS=BERK%20%C3%87ALAP&amp;strSB=AMP%20-%2010.%20S%C4%B1n%C4%B1f%20/%20J%20%C5%9Eubesi%20(ELEKTR%C4%B0K-%20ELEKTRON%C4%B0K%20TEKNOLOJ%C4%B0S%C4%B0%20ALANI)&amp;Req=9961A298A8162E77AC8ADD879527636F" TargetMode="External"/><Relationship Id="rId44" Type="http://schemas.openxmlformats.org/officeDocument/2006/relationships/hyperlink" Target="https://eokul.meb.gov.tr/common/OGRBilgiGoster.aspx?strOTC=1188&amp;strADS=AKIN%20DO%C4%9EAN&amp;strSB=AMP%20-%2010.%20S%C4%B1n%C4%B1f%20/%20J%20%C5%9Eubesi%20(ELEKTR%C4%B0K-%20ELEKTRON%C4%B0K%20TEKNOLOJ%C4%B0S%C4%B0%20ALANI)&amp;Req=4C07E3736B3755848A396807F6AB54BE" TargetMode="External"/><Relationship Id="rId4" Type="http://schemas.openxmlformats.org/officeDocument/2006/relationships/hyperlink" Target="https://eokul.meb.gov.tr/common/OGRBilgiGoster.aspx?strOTC=1018&amp;strADS=BU%C4%9ERA%20SEZG%C4%B0N&amp;strSB=AMP%20-%2010.%20S%C4%B1n%C4%B1f%20/%20J%20%C5%9Eubesi%20(ELEKTR%C4%B0K-%20ELEKTRON%C4%B0K%20TEKNOLOJ%C4%B0S%C4%B0%20ALANI)&amp;Req=8406D74C61BDF1D7802870D7F4671F70" TargetMode="External"/><Relationship Id="rId9" Type="http://schemas.openxmlformats.org/officeDocument/2006/relationships/hyperlink" Target="https://eokul.meb.gov.tr/common/OGRBilgiGoster.aspx?strOTC=1069&amp;strADS=FAT%C4%B0H%20%C3%96LMEZ&amp;strSB=AMP%20-%2010.%20S%C4%B1n%C4%B1f%20/%20J%20%C5%9Eubesi%20(ELEKTR%C4%B0K-%20ELEKTRON%C4%B0K%20TEKNOLOJ%C4%B0S%C4%B0%20ALANI)&amp;Req=C42A334894DD1D0C69D4EA1A26701C2F" TargetMode="External"/><Relationship Id="rId14" Type="http://schemas.openxmlformats.org/officeDocument/2006/relationships/hyperlink" Target="https://eokul.meb.gov.tr/common/OGRBilgiGoster.aspx?strOTC=1133&amp;strADS=METE%20YILMAZ&amp;strSB=AMP%20-%2010.%20S%C4%B1n%C4%B1f%20/%20J%20%C5%9Eubesi%20(ELEKTR%C4%B0K-%20ELEKTRON%C4%B0K%20TEKNOLOJ%C4%B0S%C4%B0%20ALANI)&amp;Req=BD90F39F93DF35C49F455790DEA1293C" TargetMode="External"/><Relationship Id="rId22" Type="http://schemas.openxmlformats.org/officeDocument/2006/relationships/hyperlink" Target="https://eokul.meb.gov.tr/common/OGRBilgiGoster.aspx?strOTC=1204&amp;strADS=EMRE%20KAYA&amp;strSB=AMP%20-%2010.%20S%C4%B1n%C4%B1f%20/%20J%20%C5%9Eubesi%20(ELEKTR%C4%B0K-%20ELEKTRON%C4%B0K%20TEKNOLOJ%C4%B0S%C4%B0%20ALANI)&amp;Req=BD7E7FC0F15696C8C8AEF3546FAABB57" TargetMode="External"/><Relationship Id="rId27" Type="http://schemas.openxmlformats.org/officeDocument/2006/relationships/hyperlink" Target="https://eokul.meb.gov.tr/common/OGRBilgiGoster.aspx?strOTC=1001&amp;strADS=%C4%B0SHAK%20BARAN%20BADILLI&amp;strSB=AMP%20-%2010.%20S%C4%B1n%C4%B1f%20/%20J%20%C5%9Eubesi%20(ELEKTR%C4%B0K-%20ELEKTRON%C4%B0K%20TEKNOLOJ%C4%B0S%C4%B0%20ALANI)&amp;Req=B4732258561F9613B4D51DA5313F2AD0" TargetMode="External"/><Relationship Id="rId30" Type="http://schemas.openxmlformats.org/officeDocument/2006/relationships/hyperlink" Target="https://eokul.meb.gov.tr/common/OGRBilgiGoster.aspx?strOTC=1033&amp;strADS=FURKAN%20TONGAL&amp;strSB=AMP%20-%2010.%20S%C4%B1n%C4%B1f%20/%20J%20%C5%9Eubesi%20(ELEKTR%C4%B0K-%20ELEKTRON%C4%B0K%20TEKNOLOJ%C4%B0S%C4%B0%20ALANI)&amp;Req=5527FB3C99CE4CD472518C3792646672" TargetMode="External"/><Relationship Id="rId35" Type="http://schemas.openxmlformats.org/officeDocument/2006/relationships/hyperlink" Target="https://eokul.meb.gov.tr/common/OGRBilgiGoster.aspx?strOTC=1107&amp;strADS=ERDEM%20KARA&amp;strSB=AMP%20-%2010.%20S%C4%B1n%C4%B1f%20/%20J%20%C5%9Eubesi%20(ELEKTR%C4%B0K-%20ELEKTRON%C4%B0K%20TEKNOLOJ%C4%B0S%C4%B0%20ALANI)&amp;Req=0F07F6CEA99139B4763D02C12EA16EB0" TargetMode="External"/><Relationship Id="rId43" Type="http://schemas.openxmlformats.org/officeDocument/2006/relationships/hyperlink" Target="https://eokul.meb.gov.tr/common/OGRBilgiGoster.aspx?strOTC=1185&amp;strADS=AL%C4%B0%20UZUN&amp;strSB=AMP%20-%2010.%20S%C4%B1n%C4%B1f%20/%20J%20%C5%9Eubesi%20(ELEKTR%C4%B0K-%20ELEKTRON%C4%B0K%20TEKNOLOJ%C4%B0S%C4%B0%20ALANI)&amp;Req=AB410B3422B3EC66655E9FC007E47AAC" TargetMode="External"/><Relationship Id="rId48" Type="http://schemas.openxmlformats.org/officeDocument/2006/relationships/hyperlink" Target="https://eokul.meb.gov.tr/common/OGRBilgiGoster.aspx?strOTC=1215&amp;strADS=MUHAMMET%20BAK%C4%B0%20AYD%C4%B0N&amp;strSB=AMP%20-%2010.%20S%C4%B1n%C4%B1f%20/%20J%20%C5%9Eubesi%20(ELEKTR%C4%B0K-%20ELEKTRON%C4%B0K%20TEKNOLOJ%C4%B0S%C4%B0%20ALANI)&amp;Req=613E835A4C18CCB9C5ABF6FB56C03A59" TargetMode="External"/><Relationship Id="rId8" Type="http://schemas.openxmlformats.org/officeDocument/2006/relationships/hyperlink" Target="https://eokul.meb.gov.tr/common/OGRBilgiGoster.aspx?strOTC=1063&amp;strADS=MURAT%20AYC%C4%B0L&amp;strSB=AMP%20-%2010.%20S%C4%B1n%C4%B1f%20/%20J%20%C5%9Eubesi%20(ELEKTR%C4%B0K-%20ELEKTRON%C4%B0K%20TEKNOLOJ%C4%B0S%C4%B0%20ALANI)&amp;Req=2762A3473A5EF563C874A46467C33975" TargetMode="External"/><Relationship Id="rId51" Type="http://schemas.openxmlformats.org/officeDocument/2006/relationships/hyperlink" Target="https://eokul.meb.gov.tr/common/OGRBilgiGoster.aspx?strOTC=1607&amp;strADS=SAL%C4%B0H%20YILDIZ&amp;strSB=AMP%20-%2010.%20S%C4%B1n%C4%B1f%20/%20J%20%C5%9Eubesi%20(ELEKTR%C4%B0K-%20ELEKTRON%C4%B0K%20TEKNOLOJ%C4%B0S%C4%B0%20ALANI)&amp;Req=5DFAEF9DAAFD6F7DA0A22573FEACDA46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https://eokul.meb.gov.tr/common/OGRBilgiGoster.aspx?strOTC=1223&amp;strADS=BAB%C3%9CR%20SEYHAN%20KUMLU&amp;strSB=AMP%20-%2010.%20S%C4%B1n%C4%B1f%20/%20L%20%C5%9Eubesi%20(ELEKTR%C4%B0K-%20ELEKTRON%C4%B0K%20TEKNOLOJ%C4%B0S%C4%B0%20ALANI)&amp;Req=0DB8DE0FA3993F9894F012DDEA31A67F" TargetMode="External"/><Relationship Id="rId13" Type="http://schemas.openxmlformats.org/officeDocument/2006/relationships/hyperlink" Target="https://eokul.meb.gov.tr/common/OGRBilgiGoster.aspx?strOTC=1264&amp;strADS=CAFER%20MEM%C4%B0%C5%9E&amp;strSB=AMP%20-%2010.%20S%C4%B1n%C4%B1f%20/%20L%20%C5%9Eubesi%20(ELEKTR%C4%B0K-%20ELEKTRON%C4%B0K%20TEKNOLOJ%C4%B0S%C4%B0%20ALANI)&amp;Req=FA37D2B60B882E9A6DFA3BD242121D8A" TargetMode="External"/><Relationship Id="rId18" Type="http://schemas.openxmlformats.org/officeDocument/2006/relationships/hyperlink" Target="https://eokul.meb.gov.tr/common/OGRBilgiGoster.aspx?strOTC=1307&amp;strADS=FERHAT%20AKG%C3%9CL&amp;strSB=AMP%20-%2010.%20S%C4%B1n%C4%B1f%20/%20L%20%C5%9Eubesi%20(ELEKTR%C4%B0K-%20ELEKTRON%C4%B0K%20TEKNOLOJ%C4%B0S%C4%B0%20ALANI)&amp;Req=9E3098E4EC1F7A81E2F3AAE75E97DD8B" TargetMode="External"/><Relationship Id="rId3" Type="http://schemas.openxmlformats.org/officeDocument/2006/relationships/hyperlink" Target="https://eokul.meb.gov.tr/common/OGRBilgiGoster.aspx?strOTC=1041&amp;strADS=EM%C4%B0N%20CAN&amp;strSB=AMP%20-%2010.%20S%C4%B1n%C4%B1f%20/%20L%20%C5%9Eubesi%20(ELEKTR%C4%B0K-%20ELEKTRON%C4%B0K%20TEKNOLOJ%C4%B0S%C4%B0%20ALANI)&amp;Req=121662B6C1ECC9E145DBEE16E10B1041" TargetMode="External"/><Relationship Id="rId21" Type="http://schemas.openxmlformats.org/officeDocument/2006/relationships/hyperlink" Target="https://eokul.meb.gov.tr/common/OGRBilgiGoster.aspx?strOTC=1314&amp;strADS=ENSAR%20ZENG%C4%B0N&amp;strSB=AMP%20-%2010.%20S%C4%B1n%C4%B1f%20/%20L%20%C5%9Eubesi%20(ELEKTR%C4%B0K-%20ELEKTRON%C4%B0K%20TEKNOLOJ%C4%B0S%C4%B0%20ALANI)&amp;Req=6290F65DB6A95CAD2651FB907AF9CD42" TargetMode="External"/><Relationship Id="rId7" Type="http://schemas.openxmlformats.org/officeDocument/2006/relationships/hyperlink" Target="https://eokul.meb.gov.tr/common/OGRBilgiGoster.aspx?strOTC=1153&amp;strADS=SERHAT%20%C3%87AVU%C5%9EO%C4%9ELU&amp;strSB=AMP%20-%2010.%20S%C4%B1n%C4%B1f%20/%20L%20%C5%9Eubesi%20(ELEKTR%C4%B0K-%20ELEKTRON%C4%B0K%20TEKNOLOJ%C4%B0S%C4%B0%20ALANI)&amp;Req=F30DF6569FF0F4D90A3AAEF02F1F952F" TargetMode="External"/><Relationship Id="rId12" Type="http://schemas.openxmlformats.org/officeDocument/2006/relationships/hyperlink" Target="https://eokul.meb.gov.tr/common/OGRBilgiGoster.aspx?strOTC=1258&amp;strADS=HAKAN%20G%C3%9CM%C3%9C%C5%9E&amp;strSB=AMP%20-%2010.%20S%C4%B1n%C4%B1f%20/%20L%20%C5%9Eubesi%20(ELEKTR%C4%B0K-%20ELEKTRON%C4%B0K%20TEKNOLOJ%C4%B0S%C4%B0%20ALANI)&amp;Req=3A0E3D4A64E6212C69867706629FC7AD" TargetMode="External"/><Relationship Id="rId17" Type="http://schemas.openxmlformats.org/officeDocument/2006/relationships/hyperlink" Target="https://eokul.meb.gov.tr/common/OGRBilgiGoster.aspx?strOTC=1280&amp;strADS=HAMZA%20FURKAN%20DEM%C4%B0RC%C4%B0&amp;strSB=AMP%20-%2010.%20S%C4%B1n%C4%B1f%20/%20L%20%C5%9Eubesi%20(ELEKTR%C4%B0K-%20ELEKTRON%C4%B0K%20TEKNOLOJ%C4%B0S%C4%B0%20ALANI)&amp;Req=CFF3B47A31AD75F2A77C20073C8DFC71" TargetMode="External"/><Relationship Id="rId2" Type="http://schemas.openxmlformats.org/officeDocument/2006/relationships/image" Target="../media/image1.jpeg"/><Relationship Id="rId16" Type="http://schemas.openxmlformats.org/officeDocument/2006/relationships/hyperlink" Target="https://eokul.meb.gov.tr/common/OGRBilgiGoster.aspx?strOTC=1274&amp;strADS=MUSTAFA%20EM%C4%B0RHAN%20%C3%87ARBU%C4%9EA&amp;strSB=AMP%20-%2010.%20S%C4%B1n%C4%B1f%20/%20L%20%C5%9Eubesi%20(ELEKTR%C4%B0K-%20ELEKTRON%C4%B0K%20TEKNOLOJ%C4%B0S%C4%B0%20ALANI)&amp;Req=C41552895AC1BA49BC3A8F03C0918D67" TargetMode="External"/><Relationship Id="rId20" Type="http://schemas.openxmlformats.org/officeDocument/2006/relationships/hyperlink" Target="https://eokul.meb.gov.tr/common/OGRBilgiGoster.aspx?strOTC=1311&amp;strADS=MUSTAFA%20EREN%20SEYREK&amp;strSB=AMP%20-%2010.%20S%C4%B1n%C4%B1f%20/%20L%20%C5%9Eubesi%20(ELEKTR%C4%B0K-%20ELEKTRON%C4%B0K%20TEKNOLOJ%C4%B0S%C4%B0%20ALANI)&amp;Req=644F3733832E9883BBC199CB488003DD" TargetMode="External"/><Relationship Id="rId1" Type="http://schemas.openxmlformats.org/officeDocument/2006/relationships/hyperlink" Target="https://eokul.meb.gov.tr/common/OGRBilgiGoster.aspx?strOTC=310&amp;strADS=MURAT%20DURSUN&amp;strSB=AMP%20-%2010.%20S%C4%B1n%C4%B1f%20/%20L%20%C5%9Eubesi%20(ELEKTR%C4%B0K-%20ELEKTRON%C4%B0K%20TEKNOLOJ%C4%B0S%C4%B0%20ALANI)&amp;Req=07F19C75D9F22021DE8D75AD9E3F58C2" TargetMode="External"/><Relationship Id="rId6" Type="http://schemas.openxmlformats.org/officeDocument/2006/relationships/hyperlink" Target="https://eokul.meb.gov.tr/common/OGRBilgiGoster.aspx?strOTC=1101&amp;strADS=MERT%20CAN%20BOZACI&amp;strSB=AMP%20-%2010.%20S%C4%B1n%C4%B1f%20/%20L%20%C5%9Eubesi%20(ELEKTR%C4%B0K-%20ELEKTRON%C4%B0K%20TEKNOLOJ%C4%B0S%C4%B0%20ALANI)&amp;Req=95E97E1FC0B7EA5FFD3F4F1AD1228AA5" TargetMode="External"/><Relationship Id="rId11" Type="http://schemas.openxmlformats.org/officeDocument/2006/relationships/hyperlink" Target="https://eokul.meb.gov.tr/common/OGRBilgiGoster.aspx?strOTC=1255&amp;strADS=EMRE%20KAYDI&amp;strSB=AMP%20-%2010.%20S%C4%B1n%C4%B1f%20/%20L%20%C5%9Eubesi%20(ELEKTR%C4%B0K-%20ELEKTRON%C4%B0K%20TEKNOLOJ%C4%B0S%C4%B0%20ALANI)&amp;Req=ECA1952B639CB64B98A32D5CA8E5F82D" TargetMode="External"/><Relationship Id="rId5" Type="http://schemas.openxmlformats.org/officeDocument/2006/relationships/hyperlink" Target="https://eokul.meb.gov.tr/common/OGRBilgiGoster.aspx?strOTC=1076&amp;strADS=ENES%20ASAL&amp;strSB=AMP%20-%2010.%20S%C4%B1n%C4%B1f%20/%20L%20%C5%9Eubesi%20(ELEKTR%C4%B0K-%20ELEKTRON%C4%B0K%20TEKNOLOJ%C4%B0S%C4%B0%20ALANI)&amp;Req=44FCB7CF68626E1E56C5758C733FE4CF" TargetMode="External"/><Relationship Id="rId15" Type="http://schemas.openxmlformats.org/officeDocument/2006/relationships/hyperlink" Target="https://eokul.meb.gov.tr/common/OGRBilgiGoster.aspx?strOTC=1273&amp;strADS=BURAK%20T%C3%9CRKMEN&amp;strSB=AMP%20-%2010.%20S%C4%B1n%C4%B1f%20/%20L%20%C5%9Eubesi%20(ELEKTR%C4%B0K-%20ELEKTRON%C4%B0K%20TEKNOLOJ%C4%B0S%C4%B0%20ALANI)&amp;Req=529FC5FC1009A830B10B75FDA5AA50C0" TargetMode="External"/><Relationship Id="rId10" Type="http://schemas.openxmlformats.org/officeDocument/2006/relationships/hyperlink" Target="https://eokul.meb.gov.tr/common/OGRBilgiGoster.aspx?strOTC=1233&amp;strADS=MEHMET%20EM%C4%B0N%20%C5%9EAH%C4%B0N&amp;strSB=AMP%20-%2010.%20S%C4%B1n%C4%B1f%20/%20L%20%C5%9Eubesi%20(ELEKTR%C4%B0K-%20ELEKTRON%C4%B0K%20TEKNOLOJ%C4%B0S%C4%B0%20ALANI)&amp;Req=0F99EDBB6F90409DFA505392EF5511FF" TargetMode="External"/><Relationship Id="rId19" Type="http://schemas.openxmlformats.org/officeDocument/2006/relationships/hyperlink" Target="https://eokul.meb.gov.tr/common/OGRBilgiGoster.aspx?strOTC=1308&amp;strADS=AHMET%20CAN%20SARI&amp;strSB=AMP%20-%2010.%20S%C4%B1n%C4%B1f%20/%20L%20%C5%9Eubesi%20(ELEKTR%C4%B0K-%20ELEKTRON%C4%B0K%20TEKNOLOJ%C4%B0S%C4%B0%20ALANI)&amp;Req=89E23BD47F79FDD4FCEF2217F1B99AEA" TargetMode="External"/><Relationship Id="rId4" Type="http://schemas.openxmlformats.org/officeDocument/2006/relationships/hyperlink" Target="https://eokul.meb.gov.tr/common/OGRBilgiGoster.aspx?strOTC=1061&amp;strADS=ERAY%20SELMAN&amp;strSB=AMP%20-%2010.%20S%C4%B1n%C4%B1f%20/%20L%20%C5%9Eubesi%20(ELEKTR%C4%B0K-%20ELEKTRON%C4%B0K%20TEKNOLOJ%C4%B0S%C4%B0%20ALANI)&amp;Req=06C2DA8EDB3D2F51272AFF621419456C" TargetMode="External"/><Relationship Id="rId9" Type="http://schemas.openxmlformats.org/officeDocument/2006/relationships/hyperlink" Target="https://eokul.meb.gov.tr/common/OGRBilgiGoster.aspx?strOTC=1231&amp;strADS=AHMET%20%C3%96ZHAN%20SERTKARA&amp;strSB=AMP%20-%2010.%20S%C4%B1n%C4%B1f%20/%20L%20%C5%9Eubesi%20(ELEKTR%C4%B0K-%20ELEKTRON%C4%B0K%20TEKNOLOJ%C4%B0S%C4%B0%20ALANI)&amp;Req=F9B60CA4CE231EA429D8EF7EC3B38774" TargetMode="External"/><Relationship Id="rId14" Type="http://schemas.openxmlformats.org/officeDocument/2006/relationships/hyperlink" Target="https://eokul.meb.gov.tr/common/OGRBilgiGoster.aspx?strOTC=1272&amp;strADS=HASAN%20KULIK&amp;strSB=AMP%20-%2010.%20S%C4%B1n%C4%B1f%20/%20L%20%C5%9Eubesi%20(ELEKTR%C4%B0K-%20ELEKTRON%C4%B0K%20TEKNOLOJ%C4%B0S%C4%B0%20ALANI)&amp;Req=B6A60D892553C766B9731E581EAB9A3F" TargetMode="External"/><Relationship Id="rId22" Type="http://schemas.openxmlformats.org/officeDocument/2006/relationships/hyperlink" Target="https://eokul.meb.gov.tr/common/OGRBilgiGoster.aspx?strOTC=1608&amp;strADS=BERKE%20YURTSEVEN&amp;strSB=AMP%20-%2010.%20S%C4%B1n%C4%B1f%20/%20L%20%C5%9Eubesi%20(ELEKTR%C4%B0K-%20ELEKTRON%C4%B0K%20TEKNOLOJ%C4%B0S%C4%B0%20ALANI)&amp;Req=DD1312C7FD6B59C76F79CFACBED8F179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https://eokul.meb.gov.tr/common/OGRBilgiGoster.aspx?strOTC=1094&amp;strADS=ZUHAT%20EMRE%20G%C3%96KT%C3%9CRK&amp;strSB=AMP%20-%2010.%20S%C4%B1n%C4%B1f%20/%20H%20%C5%9Eubesi%20(ELEKTR%C4%B0K-%20ELEKTRON%C4%B0K%20TEKNOLOJ%C4%B0S%C4%B0%20ALANI)&amp;Req=D2F3DAB37F6F195EE2A05829B136B350" TargetMode="External"/><Relationship Id="rId13" Type="http://schemas.openxmlformats.org/officeDocument/2006/relationships/hyperlink" Target="https://eokul.meb.gov.tr/common/OGRBilgiGoster.aspx?strOTC=1129&amp;strADS=ABDULLAH%20SAN&amp;strSB=AMP%20-%2010.%20S%C4%B1n%C4%B1f%20/%20H%20%C5%9Eubesi%20(ELEKTR%C4%B0K-%20ELEKTRON%C4%B0K%20TEKNOLOJ%C4%B0S%C4%B0%20ALANI)&amp;Req=AD32D8101A5F490295BAE608D12D46C8" TargetMode="External"/><Relationship Id="rId18" Type="http://schemas.openxmlformats.org/officeDocument/2006/relationships/hyperlink" Target="https://eokul.meb.gov.tr/common/OGRBilgiGoster.aspx?strOTC=1184&amp;strADS=AL%C4%B0%20G%C3%9CLE%C3%87&amp;strSB=AMP%20-%2010.%20S%C4%B1n%C4%B1f%20/%20H%20%C5%9Eubesi%20(ELEKTR%C4%B0K-%20ELEKTRON%C4%B0K%20TEKNOLOJ%C4%B0S%C4%B0%20ALANI)&amp;Req=303A7B2B4928964C329AB2070E1190B7" TargetMode="External"/><Relationship Id="rId3" Type="http://schemas.openxmlformats.org/officeDocument/2006/relationships/hyperlink" Target="https://eokul.meb.gov.tr/common/OGRBilgiGoster.aspx?strOTC=1017&amp;strADS=CEM%C4%B0L%20DEN%C4%B0ZKIRAN&amp;strSB=AMP%20-%2010.%20S%C4%B1n%C4%B1f%20/%20H%20%C5%9Eubesi%20(ELEKTR%C4%B0K-%20ELEKTRON%C4%B0K%20TEKNOLOJ%C4%B0S%C4%B0%20ALANI)&amp;Req=324AF1B5ABB5B504B0DE52647C728686" TargetMode="External"/><Relationship Id="rId21" Type="http://schemas.openxmlformats.org/officeDocument/2006/relationships/hyperlink" Target="https://eokul.meb.gov.tr/common/OGRBilgiGoster.aspx?strOTC=1269&amp;strADS=DURAN%20%C3%96ZEN&amp;strSB=AMP%20-%2010.%20S%C4%B1n%C4%B1f%20/%20H%20%C5%9Eubesi%20(ELEKTR%C4%B0K-%20ELEKTRON%C4%B0K%20TEKNOLOJ%C4%B0S%C4%B0%20ALANI)&amp;Req=48C1E2C4462875467220EB7CD8C1B265" TargetMode="External"/><Relationship Id="rId7" Type="http://schemas.openxmlformats.org/officeDocument/2006/relationships/hyperlink" Target="https://eokul.meb.gov.tr/common/OGRBilgiGoster.aspx?strOTC=1078&amp;strADS=O%C4%9EUZHAN%20YAL%C3%87IN&amp;strSB=AMP%20-%2010.%20S%C4%B1n%C4%B1f%20/%20H%20%C5%9Eubesi%20(ELEKTR%C4%B0K-%20ELEKTRON%C4%B0K%20TEKNOLOJ%C4%B0S%C4%B0%20ALANI)&amp;Req=DBE1A48F45B9603C957F13616E51EDCD" TargetMode="External"/><Relationship Id="rId12" Type="http://schemas.openxmlformats.org/officeDocument/2006/relationships/hyperlink" Target="https://eokul.meb.gov.tr/common/OGRBilgiGoster.aspx?strOTC=1124&amp;strADS=MERT%20CAN%20BA%C5%9ETU%C4%9ELU&amp;strSB=AMP%20-%2010.%20S%C4%B1n%C4%B1f%20/%20H%20%C5%9Eubesi%20(ELEKTR%C4%B0K-%20ELEKTRON%C4%B0K%20TEKNOLOJ%C4%B0S%C4%B0%20ALANI)&amp;Req=926229CC400BF05F277CB02EFA0B7492" TargetMode="External"/><Relationship Id="rId17" Type="http://schemas.openxmlformats.org/officeDocument/2006/relationships/hyperlink" Target="https://eokul.meb.gov.tr/common/OGRBilgiGoster.aspx?strOTC=1175&amp;strADS=MUSTAFA%20EREN%20AYDIN&amp;strSB=AMP%20-%2010.%20S%C4%B1n%C4%B1f%20/%20H%20%C5%9Eubesi%20(ELEKTR%C4%B0K-%20ELEKTRON%C4%B0K%20TEKNOLOJ%C4%B0S%C4%B0%20ALANI)&amp;Req=4A3C7F29C10CE3B1FCD9F2F974736F84" TargetMode="External"/><Relationship Id="rId2" Type="http://schemas.openxmlformats.org/officeDocument/2006/relationships/image" Target="../media/image1.jpeg"/><Relationship Id="rId16" Type="http://schemas.openxmlformats.org/officeDocument/2006/relationships/hyperlink" Target="https://eokul.meb.gov.tr/common/OGRBilgiGoster.aspx?strOTC=1171&amp;strADS=EN%C4%B0S%20%C3%87AKIR&amp;strSB=AMP%20-%2010.%20S%C4%B1n%C4%B1f%20/%20H%20%C5%9Eubesi%20(ELEKTR%C4%B0K-%20ELEKTRON%C4%B0K%20TEKNOLOJ%C4%B0S%C4%B0%20ALANI)&amp;Req=C99C0DEFC0A1EC759DED6D9DC1D2933B" TargetMode="External"/><Relationship Id="rId20" Type="http://schemas.openxmlformats.org/officeDocument/2006/relationships/hyperlink" Target="https://eokul.meb.gov.tr/common/OGRBilgiGoster.aspx?strOTC=1197&amp;strADS=MEHMET%20AL%C4%B0%20K%C3%9C%C3%87%C3%9CK&amp;strSB=AMP%20-%2010.%20S%C4%B1n%C4%B1f%20/%20H%20%C5%9Eubesi%20(ELEKTR%C4%B0K-%20ELEKTRON%C4%B0K%20TEKNOLOJ%C4%B0S%C4%B0%20ALANI)&amp;Req=B5862BCDA0A1BB2FD1E0A8E298A8B1A8" TargetMode="External"/><Relationship Id="rId1" Type="http://schemas.openxmlformats.org/officeDocument/2006/relationships/hyperlink" Target="https://eokul.meb.gov.tr/common/OGRBilgiGoster.aspx?strOTC=1009&amp;strADS=BATUHAN%20KARAB%C4%B0BER&amp;strSB=AMP%20-%2010.%20S%C4%B1n%C4%B1f%20/%20H%20%C5%9Eubesi%20(ELEKTR%C4%B0K-%20ELEKTRON%C4%B0K%20TEKNOLOJ%C4%B0S%C4%B0%20ALANI)&amp;Req=283AB84FCA64E439ECD4721F6F7513ED" TargetMode="External"/><Relationship Id="rId6" Type="http://schemas.openxmlformats.org/officeDocument/2006/relationships/hyperlink" Target="https://eokul.meb.gov.tr/common/OGRBilgiGoster.aspx?strOTC=1060&amp;strADS=EM%C4%B0R%20SAYMAZ&amp;strSB=AMP%20-%2010.%20S%C4%B1n%C4%B1f%20/%20H%20%C5%9Eubesi%20(ELEKTR%C4%B0K-%20ELEKTRON%C4%B0K%20TEKNOLOJ%C4%B0S%C4%B0%20ALANI)&amp;Req=BF8C4CAB1AB5C598BA186CFD61217157" TargetMode="External"/><Relationship Id="rId11" Type="http://schemas.openxmlformats.org/officeDocument/2006/relationships/hyperlink" Target="https://eokul.meb.gov.tr/common/OGRBilgiGoster.aspx?strOTC=1120&amp;strADS=SAMET%20YILMAZ&amp;strSB=AMP%20-%2010.%20S%C4%B1n%C4%B1f%20/%20H%20%C5%9Eubesi%20(ELEKTR%C4%B0K-%20ELEKTRON%C4%B0K%20TEKNOLOJ%C4%B0S%C4%B0%20ALANI)&amp;Req=D672EF5132D843CCA6EDD6E910E57C61" TargetMode="External"/><Relationship Id="rId24" Type="http://schemas.openxmlformats.org/officeDocument/2006/relationships/hyperlink" Target="https://eokul.meb.gov.tr/common/OGRBilgiGoster.aspx?strOTC=1494&amp;strADS=YAHYA%20%C3%87AKIR&amp;strSB=AMP%20-%2010.%20S%C4%B1n%C4%B1f%20/%20H%20%C5%9Eubesi%20(ELEKTR%C4%B0K-%20ELEKTRON%C4%B0K%20TEKNOLOJ%C4%B0S%C4%B0%20ALANI)&amp;Req=E772542C5B54E539F82E3956F2164A14" TargetMode="External"/><Relationship Id="rId5" Type="http://schemas.openxmlformats.org/officeDocument/2006/relationships/hyperlink" Target="https://eokul.meb.gov.tr/common/OGRBilgiGoster.aspx?strOTC=1045&amp;strADS=G%C3%96KTU%C4%9E%20%C3%96MER%20TULA&amp;strSB=AMP%20-%2010.%20S%C4%B1n%C4%B1f%20/%20H%20%C5%9Eubesi%20(ELEKTR%C4%B0K-%20ELEKTRON%C4%B0K%20TEKNOLOJ%C4%B0S%C4%B0%20ALANI)&amp;Req=33AB6EA1D5B5BFD451079093483E08D7" TargetMode="External"/><Relationship Id="rId15" Type="http://schemas.openxmlformats.org/officeDocument/2006/relationships/hyperlink" Target="https://eokul.meb.gov.tr/common/OGRBilgiGoster.aspx?strOTC=1138&amp;strADS=BARI%C5%9E%20DERVENT&amp;strSB=AMP%20-%2010.%20S%C4%B1n%C4%B1f%20/%20H%20%C5%9Eubesi%20(ELEKTR%C4%B0K-%20ELEKTRON%C4%B0K%20TEKNOLOJ%C4%B0S%C4%B0%20ALANI)&amp;Req=2AF2159A51F6807D33C9C4FFC0187CA3" TargetMode="External"/><Relationship Id="rId23" Type="http://schemas.openxmlformats.org/officeDocument/2006/relationships/hyperlink" Target="https://eokul.meb.gov.tr/common/OGRBilgiGoster.aspx?strOTC=1318&amp;strADS=ABDULKER%C4%B0M%20KILI%C3%87&amp;strSB=AMP%20-%2010.%20S%C4%B1n%C4%B1f%20/%20H%20%C5%9Eubesi%20(ELEKTR%C4%B0K-%20ELEKTRON%C4%B0K%20TEKNOLOJ%C4%B0S%C4%B0%20ALANI)&amp;Req=EA3C9B2A54618CD6BB40A8B12E8B54AF" TargetMode="External"/><Relationship Id="rId10" Type="http://schemas.openxmlformats.org/officeDocument/2006/relationships/hyperlink" Target="https://eokul.meb.gov.tr/common/OGRBilgiGoster.aspx?strOTC=1111&amp;strADS=G%C3%96RKEM%20KO%C3%87&amp;strSB=AMP%20-%2010.%20S%C4%B1n%C4%B1f%20/%20H%20%C5%9Eubesi%20(ELEKTR%C4%B0K-%20ELEKTRON%C4%B0K%20TEKNOLOJ%C4%B0S%C4%B0%20ALANI)&amp;Req=A9E7BFC6EDB915188952E9C5AB414AD2" TargetMode="External"/><Relationship Id="rId19" Type="http://schemas.openxmlformats.org/officeDocument/2006/relationships/hyperlink" Target="https://eokul.meb.gov.tr/common/OGRBilgiGoster.aspx?strOTC=1187&amp;strADS=EM%C4%B0R%20S%C4%B0NA%20ACAR&amp;strSB=AMP%20-%2010.%20S%C4%B1n%C4%B1f%20/%20H%20%C5%9Eubesi%20(ELEKTR%C4%B0K-%20ELEKTRON%C4%B0K%20TEKNOLOJ%C4%B0S%C4%B0%20ALANI)&amp;Req=E9111B925E50E825B4575BF4913DE427" TargetMode="External"/><Relationship Id="rId4" Type="http://schemas.openxmlformats.org/officeDocument/2006/relationships/hyperlink" Target="https://eokul.meb.gov.tr/common/OGRBilgiGoster.aspx?strOTC=1040&amp;strADS=ZINAR%20YUGRU%C5%9E&amp;strSB=AMP%20-%2010.%20S%C4%B1n%C4%B1f%20/%20H%20%C5%9Eubesi%20(ELEKTR%C4%B0K-%20ELEKTRON%C4%B0K%20TEKNOLOJ%C4%B0S%C4%B0%20ALANI)&amp;Req=8E9DA33AB545CBBA217DCBDE84912F38" TargetMode="External"/><Relationship Id="rId9" Type="http://schemas.openxmlformats.org/officeDocument/2006/relationships/hyperlink" Target="https://eokul.meb.gov.tr/common/OGRBilgiGoster.aspx?strOTC=1109&amp;strADS=EM%C4%B0RCAN%20KARACA&amp;strSB=AMP%20-%2010.%20S%C4%B1n%C4%B1f%20/%20H%20%C5%9Eubesi%20(ELEKTR%C4%B0K-%20ELEKTRON%C4%B0K%20TEKNOLOJ%C4%B0S%C4%B0%20ALANI)&amp;Req=C85F5F8E77235794CEA602AE8C682513" TargetMode="External"/><Relationship Id="rId14" Type="http://schemas.openxmlformats.org/officeDocument/2006/relationships/hyperlink" Target="https://eokul.meb.gov.tr/common/OGRBilgiGoster.aspx?strOTC=1131&amp;strADS=MUSTAFA%20%C3%96Z%C4%B0L&amp;strSB=AMP%20-%2010.%20S%C4%B1n%C4%B1f%20/%20H%20%C5%9Eubesi%20(ELEKTR%C4%B0K-%20ELEKTRON%C4%B0K%20TEKNOLOJ%C4%B0S%C4%B0%20ALANI)&amp;Req=6A93EF7ABD63B8B7645CEEC8B83387C2" TargetMode="External"/><Relationship Id="rId22" Type="http://schemas.openxmlformats.org/officeDocument/2006/relationships/hyperlink" Target="https://eokul.meb.gov.tr/common/OGRBilgiGoster.aspx?strOTC=1317&amp;strADS=MUHAMMED%20KAD%C4%B0R%20DEM%C4%B0R&amp;strSB=AMP%20-%2010.%20S%C4%B1n%C4%B1f%20/%20H%20%C5%9Eubesi%20(ELEKTR%C4%B0K-%20ELEKTRON%C4%B0K%20TEKNOLOJ%C4%B0S%C4%B0%20ALANI)&amp;Req=9D39674B44EDDAF0DC81F3BDC5088089" TargetMode="Externa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https://eokul.meb.gov.tr/common/OGRBilgiGoster.aspx?strOTC=1068&amp;strADS=AZ%C4%B0Z%20TEPE&amp;strSB=AMP%20-%2010.%20S%C4%B1n%C4%B1f%20/%20G%20%C5%9Eubesi%20(ELEKTR%C4%B0K-%20ELEKTRON%C4%B0K%20TEKNOLOJ%C4%B0S%C4%B0%20ALANI)&amp;Req=F20745F086ABEA216C3E5F5494252C26" TargetMode="External"/><Relationship Id="rId13" Type="http://schemas.openxmlformats.org/officeDocument/2006/relationships/hyperlink" Target="https://eokul.meb.gov.tr/common/OGRBilgiGoster.aspx?strOTC=1098&amp;strADS=SERHAT%20%C3%87AKAN&amp;strSB=AMP%20-%2010.%20S%C4%B1n%C4%B1f%20/%20G%20%C5%9Eubesi%20(ELEKTR%C4%B0K-%20ELEKTRON%C4%B0K%20TEKNOLOJ%C4%B0S%C4%B0%20ALANI)&amp;Req=D30A11A39D0C138F658C712B4119E93A" TargetMode="External"/><Relationship Id="rId18" Type="http://schemas.openxmlformats.org/officeDocument/2006/relationships/hyperlink" Target="https://eokul.meb.gov.tr/common/OGRBilgiGoster.aspx?strOTC=1173&amp;strADS=MUHAMMET%20EM%C4%B0N%20%C4%B0MRE&amp;strSB=AMP%20-%2010.%20S%C4%B1n%C4%B1f%20/%20G%20%C5%9Eubesi%20(ELEKTR%C4%B0K-%20ELEKTRON%C4%B0K%20TEKNOLOJ%C4%B0S%C4%B0%20ALANI)&amp;Req=ABF510B3D7F4E25EC06271961F23A6DB" TargetMode="External"/><Relationship Id="rId26" Type="http://schemas.openxmlformats.org/officeDocument/2006/relationships/hyperlink" Target="https://eokul.meb.gov.tr/common/OGRBilgiGoster.aspx?strOTC=1609&amp;strADS=EMRE%20BAYDUZ&amp;strSB=AMP%20-%2010.%20S%C4%B1n%C4%B1f%20/%20G%20%C5%9Eubesi%20(ELEKTR%C4%B0K-%20ELEKTRON%C4%B0K%20TEKNOLOJ%C4%B0S%C4%B0%20ALANI)&amp;Req=B3329B402A886720363FD562A7BF84A5" TargetMode="External"/><Relationship Id="rId3" Type="http://schemas.openxmlformats.org/officeDocument/2006/relationships/hyperlink" Target="https://eokul.meb.gov.tr/common/OGRBilgiGoster.aspx?strOTC=1008&amp;strADS=AHMET%20YILMAZ%20%C3%96ZMEN&amp;strSB=AMP%20-%2010.%20S%C4%B1n%C4%B1f%20/%20G%20%C5%9Eubesi%20(ELEKTR%C4%B0K-%20ELEKTRON%C4%B0K%20TEKNOLOJ%C4%B0S%C4%B0%20ALANI)&amp;Req=DEC8E22B9F3058239ADDDBF36841DABC" TargetMode="External"/><Relationship Id="rId21" Type="http://schemas.openxmlformats.org/officeDocument/2006/relationships/hyperlink" Target="https://eokul.meb.gov.tr/common/OGRBilgiGoster.aspx?strOTC=1238&amp;strADS=HIDIR%20EROL&amp;strSB=AMP%20-%2010.%20S%C4%B1n%C4%B1f%20/%20G%20%C5%9Eubesi%20(ELEKTR%C4%B0K-%20ELEKTRON%C4%B0K%20TEKNOLOJ%C4%B0S%C4%B0%20ALANI)&amp;Req=35F6717DBD2891FF94C35FB085900E8C" TargetMode="External"/><Relationship Id="rId7" Type="http://schemas.openxmlformats.org/officeDocument/2006/relationships/hyperlink" Target="https://eokul.meb.gov.tr/common/OGRBilgiGoster.aspx?strOTC=1065&amp;strADS=OSMAN%20SARIBIYIK&amp;strSB=AMP%20-%2010.%20S%C4%B1n%C4%B1f%20/%20G%20%C5%9Eubesi%20(ELEKTR%C4%B0K-%20ELEKTRON%C4%B0K%20TEKNOLOJ%C4%B0S%C4%B0%20ALANI)&amp;Req=540123246BF0D3421E8B9C8D07D9F2AB" TargetMode="External"/><Relationship Id="rId12" Type="http://schemas.openxmlformats.org/officeDocument/2006/relationships/hyperlink" Target="https://eokul.meb.gov.tr/common/OGRBilgiGoster.aspx?strOTC=1093&amp;strADS=EM%C4%B0RHAN%20ZURNACI&amp;strSB=AMP%20-%2010.%20S%C4%B1n%C4%B1f%20/%20G%20%C5%9Eubesi%20(ELEKTR%C4%B0K-%20ELEKTRON%C4%B0K%20TEKNOLOJ%C4%B0S%C4%B0%20ALANI)&amp;Req=AC8D30EF1A700A9E259DC4D7C62BB712" TargetMode="External"/><Relationship Id="rId17" Type="http://schemas.openxmlformats.org/officeDocument/2006/relationships/hyperlink" Target="https://eokul.meb.gov.tr/common/OGRBilgiGoster.aspx?strOTC=1172&amp;strADS=EM%C4%B0RHAN%20AKAY&amp;strSB=AMP%20-%2010.%20S%C4%B1n%C4%B1f%20/%20G%20%C5%9Eubesi%20(ELEKTR%C4%B0K-%20ELEKTRON%C4%B0K%20TEKNOLOJ%C4%B0S%C4%B0%20ALANI)&amp;Req=6D83B873E053583F6DD35C64AC6EAF84" TargetMode="External"/><Relationship Id="rId25" Type="http://schemas.openxmlformats.org/officeDocument/2006/relationships/hyperlink" Target="https://eokul.meb.gov.tr/common/OGRBilgiGoster.aspx?strOTC=1605&amp;strADS=MEHMET%20ERSOY&amp;strSB=AMP%20-%2010.%20S%C4%B1n%C4%B1f%20/%20G%20%C5%9Eubesi%20(ELEKTR%C4%B0K-%20ELEKTRON%C4%B0K%20TEKNOLOJ%C4%B0S%C4%B0%20ALANI)&amp;Req=7C6D985CEECDDF3CBC53EB926810AD5F" TargetMode="External"/><Relationship Id="rId2" Type="http://schemas.openxmlformats.org/officeDocument/2006/relationships/image" Target="../media/image1.jpeg"/><Relationship Id="rId16" Type="http://schemas.openxmlformats.org/officeDocument/2006/relationships/hyperlink" Target="https://eokul.meb.gov.tr/common/OGRBilgiGoster.aspx?strOTC=1142&amp;strADS=BERKANT%20KARAKU%C5%9E&amp;strSB=AMP%20-%2010.%20S%C4%B1n%C4%B1f%20/%20G%20%C5%9Eubesi%20(ELEKTR%C4%B0K-%20ELEKTRON%C4%B0K%20TEKNOLOJ%C4%B0S%C4%B0%20ALANI)&amp;Req=9A0610C8D756A8F96B944AD45442AA65" TargetMode="External"/><Relationship Id="rId20" Type="http://schemas.openxmlformats.org/officeDocument/2006/relationships/hyperlink" Target="https://eokul.meb.gov.tr/common/OGRBilgiGoster.aspx?strOTC=1192&amp;strADS=EREN%20TOPRAK%20G%C3%96K%C3%87E&amp;strSB=AMP%20-%2010.%20S%C4%B1n%C4%B1f%20/%20G%20%C5%9Eubesi%20(ELEKTR%C4%B0K-%20ELEKTRON%C4%B0K%20TEKNOLOJ%C4%B0S%C4%B0%20ALANI)&amp;Req=4D640F3F48943A09B6B772ACB0D0730B" TargetMode="External"/><Relationship Id="rId1" Type="http://schemas.openxmlformats.org/officeDocument/2006/relationships/hyperlink" Target="https://eokul.meb.gov.tr/common/OGRBilgiGoster.aspx?strOTC=1005&amp;strADS=EREN%20TA%C5%9E&amp;strSB=AMP%20-%2010.%20S%C4%B1n%C4%B1f%20/%20G%20%C5%9Eubesi%20(ELEKTR%C4%B0K-%20ELEKTRON%C4%B0K%20TEKNOLOJ%C4%B0S%C4%B0%20ALANI)&amp;Req=AB4EBE4C3BED676FA556947221A57471" TargetMode="External"/><Relationship Id="rId6" Type="http://schemas.openxmlformats.org/officeDocument/2006/relationships/hyperlink" Target="https://eokul.meb.gov.tr/common/OGRBilgiGoster.aspx?strOTC=1022&amp;strADS=EM%C4%B0RHAN%20ZEK%C4%B0%20D%C3%9C%C5%9E%C3%9CNSEL&amp;strSB=AMP%20-%2010.%20S%C4%B1n%C4%B1f%20/%20G%20%C5%9Eubesi%20(ELEKTR%C4%B0K-%20ELEKTRON%C4%B0K%20TEKNOLOJ%C4%B0S%C4%B0%20ALANI)&amp;Req=3F9BAE7EFE802B31232A109FAD2F88D2" TargetMode="External"/><Relationship Id="rId11" Type="http://schemas.openxmlformats.org/officeDocument/2006/relationships/hyperlink" Target="https://eokul.meb.gov.tr/common/OGRBilgiGoster.aspx?strOTC=1084&amp;strADS=S%C4%B0NAN%20YILDIZ&amp;strSB=AMP%20-%2010.%20S%C4%B1n%C4%B1f%20/%20G%20%C5%9Eubesi%20(ELEKTR%C4%B0K-%20ELEKTRON%C4%B0K%20TEKNOLOJ%C4%B0S%C4%B0%20ALANI)&amp;Req=C73D57887942784C4DAF3AB3AA685382" TargetMode="External"/><Relationship Id="rId24" Type="http://schemas.openxmlformats.org/officeDocument/2006/relationships/hyperlink" Target="https://eokul.meb.gov.tr/common/OGRBilgiGoster.aspx?strOTC=1278&amp;strADS=MEL%C4%B0HCAN%20%C3%87AKMAK&amp;strSB=AMP%20-%2010.%20S%C4%B1n%C4%B1f%20/%20G%20%C5%9Eubesi%20(ELEKTR%C4%B0K-%20ELEKTRON%C4%B0K%20TEKNOLOJ%C4%B0S%C4%B0%20ALANI)&amp;Req=24C39A937E6B6FB8A2B117D6E693A747" TargetMode="External"/><Relationship Id="rId5" Type="http://schemas.openxmlformats.org/officeDocument/2006/relationships/hyperlink" Target="https://eokul.meb.gov.tr/common/OGRBilgiGoster.aspx?strOTC=1015&amp;strADS=TEVF%C4%B0K%20ERDO%C4%9EAN&amp;strSB=AMP%20-%2010.%20S%C4%B1n%C4%B1f%20/%20G%20%C5%9Eubesi%20(ELEKTR%C4%B0K-%20ELEKTRON%C4%B0K%20TEKNOLOJ%C4%B0S%C4%B0%20ALANI)&amp;Req=6354A2256FD1E1666F699B13F4DE8F4D" TargetMode="External"/><Relationship Id="rId15" Type="http://schemas.openxmlformats.org/officeDocument/2006/relationships/hyperlink" Target="https://eokul.meb.gov.tr/common/OGRBilgiGoster.aspx?strOTC=1117&amp;strADS=CUMA%20%C3%87ET%C4%B0N&amp;strSB=AMP%20-%2010.%20S%C4%B1n%C4%B1f%20/%20G%20%C5%9Eubesi%20(ELEKTR%C4%B0K-%20ELEKTRON%C4%B0K%20TEKNOLOJ%C4%B0S%C4%B0%20ALANI)&amp;Req=96FA06DE7C06E9F246D377DF5EC8CDDC" TargetMode="External"/><Relationship Id="rId23" Type="http://schemas.openxmlformats.org/officeDocument/2006/relationships/hyperlink" Target="https://eokul.meb.gov.tr/common/OGRBilgiGoster.aspx?strOTC=1270&amp;strADS=BURAK%20ANA%C3%87&amp;strSB=AMP%20-%2010.%20S%C4%B1n%C4%B1f%20/%20G%20%C5%9Eubesi%20(ELEKTR%C4%B0K-%20ELEKTRON%C4%B0K%20TEKNOLOJ%C4%B0S%C4%B0%20ALANI)&amp;Req=4B284A8203A2F3C48E0AF7E8B5AC668C" TargetMode="External"/><Relationship Id="rId10" Type="http://schemas.openxmlformats.org/officeDocument/2006/relationships/hyperlink" Target="https://eokul.meb.gov.tr/common/OGRBilgiGoster.aspx?strOTC=1083&amp;strADS=ENSAR%20%C5%9EEKERC%C4%B0&amp;strSB=AMP%20-%2010.%20S%C4%B1n%C4%B1f%20/%20G%20%C5%9Eubesi%20(ELEKTR%C4%B0K-%20ELEKTRON%C4%B0K%20TEKNOLOJ%C4%B0S%C4%B0%20ALANI)&amp;Req=3CCAE762EC278F4C6069B12D95E83CAF" TargetMode="External"/><Relationship Id="rId19" Type="http://schemas.openxmlformats.org/officeDocument/2006/relationships/hyperlink" Target="https://eokul.meb.gov.tr/common/OGRBilgiGoster.aspx?strOTC=1190&amp;strADS=ENES%20KOCAMAN&amp;strSB=AMP%20-%2010.%20S%C4%B1n%C4%B1f%20/%20G%20%C5%9Eubesi%20(ELEKTR%C4%B0K-%20ELEKTRON%C4%B0K%20TEKNOLOJ%C4%B0S%C4%B0%20ALANI)&amp;Req=545EED71D9BA14BBCE13D231DC0CBEEF" TargetMode="External"/><Relationship Id="rId4" Type="http://schemas.openxmlformats.org/officeDocument/2006/relationships/hyperlink" Target="https://eokul.meb.gov.tr/common/OGRBilgiGoster.aspx?strOTC=1012&amp;strADS=MEHMET%20AL%C4%B0%20KARAG%C3%96Z&amp;strSB=AMP%20-%2010.%20S%C4%B1n%C4%B1f%20/%20G%20%C5%9Eubesi%20(ELEKTR%C4%B0K-%20ELEKTRON%C4%B0K%20TEKNOLOJ%C4%B0S%C4%B0%20ALANI)&amp;Req=3A0B99EA20E634E826362778E4AA6338" TargetMode="External"/><Relationship Id="rId9" Type="http://schemas.openxmlformats.org/officeDocument/2006/relationships/hyperlink" Target="https://eokul.meb.gov.tr/common/OGRBilgiGoster.aspx?strOTC=1072&amp;strADS=%C3%96MER%20PEK%C3%87ET%C4%B0N&amp;strSB=AMP%20-%2010.%20S%C4%B1n%C4%B1f%20/%20G%20%C5%9Eubesi%20(ELEKTR%C4%B0K-%20ELEKTRON%C4%B0K%20TEKNOLOJ%C4%B0S%C4%B0%20ALANI)&amp;Req=19D03A6808082A166129B1CD15BD6DC9" TargetMode="External"/><Relationship Id="rId14" Type="http://schemas.openxmlformats.org/officeDocument/2006/relationships/hyperlink" Target="https://eokul.meb.gov.tr/common/OGRBilgiGoster.aspx?strOTC=1104&amp;strADS=MERT%20K%C3%96SE&amp;strSB=AMP%20-%2010.%20S%C4%B1n%C4%B1f%20/%20G%20%C5%9Eubesi%20(ELEKTR%C4%B0K-%20ELEKTRON%C4%B0K%20TEKNOLOJ%C4%B0S%C4%B0%20ALANI)&amp;Req=90E177981ADB2AA1D1603F9074F69F3F" TargetMode="External"/><Relationship Id="rId22" Type="http://schemas.openxmlformats.org/officeDocument/2006/relationships/hyperlink" Target="https://eokul.meb.gov.tr/common/OGRBilgiGoster.aspx?strOTC=1267&amp;strADS=YUSUFHAN%20VATANSEVER&amp;strSB=AMP%20-%2010.%20S%C4%B1n%C4%B1f%20/%20G%20%C5%9Eubesi%20(ELEKTR%C4%B0K-%20ELEKTRON%C4%B0K%20TEKNOLOJ%C4%B0S%C4%B0%20ALANI)&amp;Req=B67038445144C3FD5282376F68743DC1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1149" name="Chart 44">
          <a:extLst>
            <a:ext uri="{FF2B5EF4-FFF2-40B4-BE49-F238E27FC236}">
              <a16:creationId xmlns:a16="http://schemas.microsoft.com/office/drawing/2014/main" xmlns="" id="{00000000-0008-0000-0100-00007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1</xdr:row>
      <xdr:rowOff>0</xdr:rowOff>
    </xdr:to>
    <xdr:pic>
      <xdr:nvPicPr>
        <xdr:cNvPr id="5122" name="Picture 2" descr="Öğrenci Not Bilgisi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304800</xdr:colOff>
      <xdr:row>2</xdr:row>
      <xdr:rowOff>0</xdr:rowOff>
    </xdr:to>
    <xdr:pic>
      <xdr:nvPicPr>
        <xdr:cNvPr id="5124" name="Picture 4" descr="Öğrenci Not Bilgisi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A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04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304800</xdr:colOff>
      <xdr:row>3</xdr:row>
      <xdr:rowOff>0</xdr:rowOff>
    </xdr:to>
    <xdr:pic>
      <xdr:nvPicPr>
        <xdr:cNvPr id="5126" name="Picture 6" descr="Öğrenci Not Bilgisi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A00-00000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09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4</xdr:row>
      <xdr:rowOff>0</xdr:rowOff>
    </xdr:to>
    <xdr:pic>
      <xdr:nvPicPr>
        <xdr:cNvPr id="5128" name="Picture 8" descr="Öğrenci Not Bilgisi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A00-00000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914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304800</xdr:colOff>
      <xdr:row>5</xdr:row>
      <xdr:rowOff>0</xdr:rowOff>
    </xdr:to>
    <xdr:pic>
      <xdr:nvPicPr>
        <xdr:cNvPr id="5130" name="Picture 10" descr="Öğrenci Not Bilgisi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A00-00000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219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304800</xdr:colOff>
      <xdr:row>6</xdr:row>
      <xdr:rowOff>0</xdr:rowOff>
    </xdr:to>
    <xdr:pic>
      <xdr:nvPicPr>
        <xdr:cNvPr id="5132" name="Picture 12" descr="Öğrenci Not Bilgisi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A00-00000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52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304800</xdr:colOff>
      <xdr:row>7</xdr:row>
      <xdr:rowOff>0</xdr:rowOff>
    </xdr:to>
    <xdr:pic>
      <xdr:nvPicPr>
        <xdr:cNvPr id="5134" name="Picture 14" descr="Öğrenci Not Bilgisi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A00-00000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828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8</xdr:row>
      <xdr:rowOff>0</xdr:rowOff>
    </xdr:to>
    <xdr:pic>
      <xdr:nvPicPr>
        <xdr:cNvPr id="5136" name="Picture 16" descr="Öğrenci Not Bilgisi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A00-00001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133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304800</xdr:colOff>
      <xdr:row>9</xdr:row>
      <xdr:rowOff>0</xdr:rowOff>
    </xdr:to>
    <xdr:pic>
      <xdr:nvPicPr>
        <xdr:cNvPr id="5138" name="Picture 18" descr="Öğrenci Not Bilgisi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A00-00001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438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0</xdr:rowOff>
    </xdr:to>
    <xdr:pic>
      <xdr:nvPicPr>
        <xdr:cNvPr id="5140" name="Picture 20" descr="Öğrenci Not Bilgisi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A00-00001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743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304800</xdr:colOff>
      <xdr:row>11</xdr:row>
      <xdr:rowOff>0</xdr:rowOff>
    </xdr:to>
    <xdr:pic>
      <xdr:nvPicPr>
        <xdr:cNvPr id="5142" name="Picture 22" descr="Öğrenci Not Bilgisi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A00-00001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04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304800</xdr:colOff>
      <xdr:row>12</xdr:row>
      <xdr:rowOff>0</xdr:rowOff>
    </xdr:to>
    <xdr:pic>
      <xdr:nvPicPr>
        <xdr:cNvPr id="5144" name="Picture 24" descr="Öğrenci Not Bilgisi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A00-00001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352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304800</xdr:colOff>
      <xdr:row>13</xdr:row>
      <xdr:rowOff>0</xdr:rowOff>
    </xdr:to>
    <xdr:pic>
      <xdr:nvPicPr>
        <xdr:cNvPr id="5146" name="Picture 26" descr="Öğrenci Not Bilgisi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A00-00001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657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304800</xdr:colOff>
      <xdr:row>14</xdr:row>
      <xdr:rowOff>0</xdr:rowOff>
    </xdr:to>
    <xdr:pic>
      <xdr:nvPicPr>
        <xdr:cNvPr id="5148" name="Picture 28" descr="Öğrenci Not Bilgisi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A00-00001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962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304800</xdr:colOff>
      <xdr:row>15</xdr:row>
      <xdr:rowOff>0</xdr:rowOff>
    </xdr:to>
    <xdr:pic>
      <xdr:nvPicPr>
        <xdr:cNvPr id="5150" name="Picture 30" descr="Öğrenci Not Bilgisi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A00-00001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267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304800</xdr:colOff>
      <xdr:row>15</xdr:row>
      <xdr:rowOff>304800</xdr:rowOff>
    </xdr:to>
    <xdr:pic>
      <xdr:nvPicPr>
        <xdr:cNvPr id="5152" name="Picture 32" descr="Öğrenci Not Bilgisi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A00-00002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5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304800</xdr:colOff>
      <xdr:row>17</xdr:row>
      <xdr:rowOff>0</xdr:rowOff>
    </xdr:to>
    <xdr:pic>
      <xdr:nvPicPr>
        <xdr:cNvPr id="5154" name="Picture 34" descr="Öğrenci Not Bilgisi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A00-00002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876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304800</xdr:colOff>
      <xdr:row>18</xdr:row>
      <xdr:rowOff>0</xdr:rowOff>
    </xdr:to>
    <xdr:pic>
      <xdr:nvPicPr>
        <xdr:cNvPr id="5156" name="Picture 36" descr="Öğrenci Not Bilgisi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A00-00002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3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304800</xdr:colOff>
      <xdr:row>18</xdr:row>
      <xdr:rowOff>304800</xdr:rowOff>
    </xdr:to>
    <xdr:pic>
      <xdr:nvPicPr>
        <xdr:cNvPr id="5158" name="Picture 38" descr="Öğrenci Not Bilgisi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A00-00002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638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304800</xdr:colOff>
      <xdr:row>19</xdr:row>
      <xdr:rowOff>304800</xdr:rowOff>
    </xdr:to>
    <xdr:pic>
      <xdr:nvPicPr>
        <xdr:cNvPr id="5160" name="Picture 40" descr="Öğrenci Not Bilgisi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A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943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304800</xdr:colOff>
      <xdr:row>21</xdr:row>
      <xdr:rowOff>0</xdr:rowOff>
    </xdr:to>
    <xdr:pic>
      <xdr:nvPicPr>
        <xdr:cNvPr id="5162" name="Picture 42" descr="Öğrenci Not Bilgisi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A00-00002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400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304800</xdr:colOff>
      <xdr:row>21</xdr:row>
      <xdr:rowOff>304800</xdr:rowOff>
    </xdr:to>
    <xdr:pic>
      <xdr:nvPicPr>
        <xdr:cNvPr id="5164" name="Picture 44" descr="Öğrenci Not Bilgisi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A00-00002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8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304800</xdr:colOff>
      <xdr:row>22</xdr:row>
      <xdr:rowOff>304800</xdr:rowOff>
    </xdr:to>
    <xdr:pic>
      <xdr:nvPicPr>
        <xdr:cNvPr id="5166" name="Picture 46" descr="Öğrenci Not Bilgisi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00000000-0008-0000-0A00-00002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315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304800</xdr:colOff>
      <xdr:row>24</xdr:row>
      <xdr:rowOff>142875</xdr:rowOff>
    </xdr:to>
    <xdr:pic>
      <xdr:nvPicPr>
        <xdr:cNvPr id="5168" name="Picture 48" descr="Öğrenci Not Bilgisi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00000000-0008-0000-0A00-00003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6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304800</xdr:colOff>
      <xdr:row>25</xdr:row>
      <xdr:rowOff>133350</xdr:rowOff>
    </xdr:to>
    <xdr:pic>
      <xdr:nvPicPr>
        <xdr:cNvPr id="5170" name="Picture 50" descr="Öğrenci Not Bilgisi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00000000-0008-0000-0A00-00003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8077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1</xdr:row>
      <xdr:rowOff>0</xdr:rowOff>
    </xdr:to>
    <xdr:pic>
      <xdr:nvPicPr>
        <xdr:cNvPr id="5171" name="Picture 51" descr="Öğrenci Not Bilgisi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A00-00003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304800</xdr:colOff>
      <xdr:row>2</xdr:row>
      <xdr:rowOff>0</xdr:rowOff>
    </xdr:to>
    <xdr:pic>
      <xdr:nvPicPr>
        <xdr:cNvPr id="5173" name="Picture 53" descr="Öğrenci Not Bilgisi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00000000-0008-0000-0A00-00003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04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304800</xdr:colOff>
      <xdr:row>3</xdr:row>
      <xdr:rowOff>0</xdr:rowOff>
    </xdr:to>
    <xdr:pic>
      <xdr:nvPicPr>
        <xdr:cNvPr id="5175" name="Picture 55" descr="Öğrenci Not Bilgisi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00000000-0008-0000-0A00-00003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09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4</xdr:row>
      <xdr:rowOff>0</xdr:rowOff>
    </xdr:to>
    <xdr:pic>
      <xdr:nvPicPr>
        <xdr:cNvPr id="5177" name="Picture 57" descr="Öğrenci Not Bilgisi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00000000-0008-0000-0A00-00003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914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304800</xdr:colOff>
      <xdr:row>5</xdr:row>
      <xdr:rowOff>0</xdr:rowOff>
    </xdr:to>
    <xdr:pic>
      <xdr:nvPicPr>
        <xdr:cNvPr id="5179" name="Picture 59" descr="Öğrenci Not Bilgisi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xmlns="" id="{00000000-0008-0000-0A00-00003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219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304800</xdr:colOff>
      <xdr:row>6</xdr:row>
      <xdr:rowOff>0</xdr:rowOff>
    </xdr:to>
    <xdr:pic>
      <xdr:nvPicPr>
        <xdr:cNvPr id="5181" name="Picture 61" descr="Öğrenci Not Bilgisi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xmlns="" id="{00000000-0008-0000-0A00-00003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52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304800</xdr:colOff>
      <xdr:row>7</xdr:row>
      <xdr:rowOff>0</xdr:rowOff>
    </xdr:to>
    <xdr:pic>
      <xdr:nvPicPr>
        <xdr:cNvPr id="5183" name="Picture 63" descr="Öğrenci Not Bilgisi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xmlns="" id="{00000000-0008-0000-0A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828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8</xdr:row>
      <xdr:rowOff>0</xdr:rowOff>
    </xdr:to>
    <xdr:pic>
      <xdr:nvPicPr>
        <xdr:cNvPr id="5185" name="Picture 65" descr="Öğrenci Not Bilgisi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xmlns="" id="{00000000-0008-0000-0A00-00004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133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304800</xdr:colOff>
      <xdr:row>9</xdr:row>
      <xdr:rowOff>0</xdr:rowOff>
    </xdr:to>
    <xdr:pic>
      <xdr:nvPicPr>
        <xdr:cNvPr id="5187" name="Picture 67" descr="Öğrenci Not Bilgisi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xmlns="" id="{00000000-0008-0000-0A00-00004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438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0</xdr:rowOff>
    </xdr:to>
    <xdr:pic>
      <xdr:nvPicPr>
        <xdr:cNvPr id="5189" name="Picture 69" descr="Öğrenci Not Bilgisi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00000000-0008-0000-0A00-00004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743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304800</xdr:colOff>
      <xdr:row>11</xdr:row>
      <xdr:rowOff>0</xdr:rowOff>
    </xdr:to>
    <xdr:pic>
      <xdr:nvPicPr>
        <xdr:cNvPr id="5191" name="Picture 71" descr="Öğrenci Not Bilgisi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00000000-0008-0000-0A00-00004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04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304800</xdr:colOff>
      <xdr:row>12</xdr:row>
      <xdr:rowOff>0</xdr:rowOff>
    </xdr:to>
    <xdr:pic>
      <xdr:nvPicPr>
        <xdr:cNvPr id="5193" name="Picture 73" descr="Öğrenci Not Bilgisi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xmlns="" id="{00000000-0008-0000-0A00-00004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352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304800</xdr:colOff>
      <xdr:row>13</xdr:row>
      <xdr:rowOff>0</xdr:rowOff>
    </xdr:to>
    <xdr:pic>
      <xdr:nvPicPr>
        <xdr:cNvPr id="5195" name="Picture 75" descr="Öğrenci Not Bilgisi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xmlns="" id="{00000000-0008-0000-0A00-00004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657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304800</xdr:colOff>
      <xdr:row>14</xdr:row>
      <xdr:rowOff>0</xdr:rowOff>
    </xdr:to>
    <xdr:pic>
      <xdr:nvPicPr>
        <xdr:cNvPr id="5197" name="Picture 77" descr="Öğrenci Not Bilgisi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xmlns="" id="{00000000-0008-0000-0A00-00004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962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304800</xdr:colOff>
      <xdr:row>15</xdr:row>
      <xdr:rowOff>0</xdr:rowOff>
    </xdr:to>
    <xdr:pic>
      <xdr:nvPicPr>
        <xdr:cNvPr id="5199" name="Picture 79" descr="Öğrenci Not Bilgisi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xmlns="" id="{00000000-0008-0000-0A00-00004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267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304800</xdr:colOff>
      <xdr:row>15</xdr:row>
      <xdr:rowOff>304800</xdr:rowOff>
    </xdr:to>
    <xdr:pic>
      <xdr:nvPicPr>
        <xdr:cNvPr id="5201" name="Picture 81" descr="Öğrenci Not Bilgisi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xmlns="" id="{00000000-0008-0000-0A00-00005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5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304800</xdr:colOff>
      <xdr:row>17</xdr:row>
      <xdr:rowOff>0</xdr:rowOff>
    </xdr:to>
    <xdr:pic>
      <xdr:nvPicPr>
        <xdr:cNvPr id="5203" name="Picture 83" descr="Öğrenci Not Bilgisi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xmlns="" id="{00000000-0008-0000-0A00-000053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029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304800</xdr:colOff>
      <xdr:row>18</xdr:row>
      <xdr:rowOff>0</xdr:rowOff>
    </xdr:to>
    <xdr:pic>
      <xdr:nvPicPr>
        <xdr:cNvPr id="5205" name="Picture 85" descr="Öğrenci Not Bilgisi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xmlns="" id="{00000000-0008-0000-0A00-00005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3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304800</xdr:colOff>
      <xdr:row>18</xdr:row>
      <xdr:rowOff>304800</xdr:rowOff>
    </xdr:to>
    <xdr:pic>
      <xdr:nvPicPr>
        <xdr:cNvPr id="5207" name="Picture 87" descr="Öğrenci Not Bilgisi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xmlns="" id="{00000000-0008-0000-0A00-00005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638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304800</xdr:colOff>
      <xdr:row>19</xdr:row>
      <xdr:rowOff>304800</xdr:rowOff>
    </xdr:to>
    <xdr:pic>
      <xdr:nvPicPr>
        <xdr:cNvPr id="5209" name="Picture 89" descr="Öğrenci Not Bilgisi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xmlns="" id="{00000000-0008-0000-0A00-00005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0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304800</xdr:colOff>
      <xdr:row>21</xdr:row>
      <xdr:rowOff>0</xdr:rowOff>
    </xdr:to>
    <xdr:pic>
      <xdr:nvPicPr>
        <xdr:cNvPr id="5211" name="Picture 91" descr="Öğrenci Not Bilgisi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xmlns="" id="{00000000-0008-0000-0A00-00005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553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304800</xdr:colOff>
      <xdr:row>21</xdr:row>
      <xdr:rowOff>304800</xdr:rowOff>
    </xdr:to>
    <xdr:pic>
      <xdr:nvPicPr>
        <xdr:cNvPr id="5213" name="Picture 93" descr="Öğrenci Not Bilgisi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xmlns="" id="{00000000-0008-0000-0A00-00005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8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304800</xdr:colOff>
      <xdr:row>22</xdr:row>
      <xdr:rowOff>304800</xdr:rowOff>
    </xdr:to>
    <xdr:pic>
      <xdr:nvPicPr>
        <xdr:cNvPr id="5215" name="Picture 95" descr="Öğrenci Not Bilgisi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xmlns="" id="{00000000-0008-0000-0A00-00005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315200"/>
          <a:ext cx="304800" cy="3048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1</xdr:row>
      <xdr:rowOff>0</xdr:rowOff>
    </xdr:to>
    <xdr:pic>
      <xdr:nvPicPr>
        <xdr:cNvPr id="6146" name="Picture 2" descr="Öğrenci Not Bilgisi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304800</xdr:colOff>
      <xdr:row>1</xdr:row>
      <xdr:rowOff>304800</xdr:rowOff>
    </xdr:to>
    <xdr:pic>
      <xdr:nvPicPr>
        <xdr:cNvPr id="6148" name="Picture 4" descr="Öğrenci Not Bilgisi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B00-00000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04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304800</xdr:colOff>
      <xdr:row>3</xdr:row>
      <xdr:rowOff>0</xdr:rowOff>
    </xdr:to>
    <xdr:pic>
      <xdr:nvPicPr>
        <xdr:cNvPr id="6150" name="Picture 6" descr="Öğrenci Not Bilgisi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B00-00000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4</xdr:row>
      <xdr:rowOff>0</xdr:rowOff>
    </xdr:to>
    <xdr:pic>
      <xdr:nvPicPr>
        <xdr:cNvPr id="6152" name="Picture 8" descr="Öğrenci Not Bilgisi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B00-00000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066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304800</xdr:colOff>
      <xdr:row>4</xdr:row>
      <xdr:rowOff>304800</xdr:rowOff>
    </xdr:to>
    <xdr:pic>
      <xdr:nvPicPr>
        <xdr:cNvPr id="6154" name="Picture 10" descr="Öğrenci Not Bilgisi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B00-00000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371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304800</xdr:colOff>
      <xdr:row>6</xdr:row>
      <xdr:rowOff>0</xdr:rowOff>
    </xdr:to>
    <xdr:pic>
      <xdr:nvPicPr>
        <xdr:cNvPr id="6156" name="Picture 12" descr="Öğrenci Not Bilgisi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B00-00000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828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304800</xdr:colOff>
      <xdr:row>7</xdr:row>
      <xdr:rowOff>0</xdr:rowOff>
    </xdr:to>
    <xdr:pic>
      <xdr:nvPicPr>
        <xdr:cNvPr id="6158" name="Picture 14" descr="Öğrenci Not Bilgisi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B00-00000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133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7</xdr:row>
      <xdr:rowOff>304800</xdr:rowOff>
    </xdr:to>
    <xdr:pic>
      <xdr:nvPicPr>
        <xdr:cNvPr id="6160" name="Picture 16" descr="Öğrenci Not Bilgisi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B00-00001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438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304800</xdr:colOff>
      <xdr:row>9</xdr:row>
      <xdr:rowOff>0</xdr:rowOff>
    </xdr:to>
    <xdr:pic>
      <xdr:nvPicPr>
        <xdr:cNvPr id="6162" name="Picture 18" descr="Öğrenci Not Bilgisi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B00-00001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895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0</xdr:rowOff>
    </xdr:to>
    <xdr:pic>
      <xdr:nvPicPr>
        <xdr:cNvPr id="6164" name="Picture 20" descr="Öğrenci Not Bilgisi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B00-00001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200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304800</xdr:colOff>
      <xdr:row>10</xdr:row>
      <xdr:rowOff>304800</xdr:rowOff>
    </xdr:to>
    <xdr:pic>
      <xdr:nvPicPr>
        <xdr:cNvPr id="6166" name="Picture 22" descr="Öğrenci Not Bilgisi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B00-00001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657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304800</xdr:colOff>
      <xdr:row>11</xdr:row>
      <xdr:rowOff>304800</xdr:rowOff>
    </xdr:to>
    <xdr:pic>
      <xdr:nvPicPr>
        <xdr:cNvPr id="6168" name="Picture 24" descr="Öğrenci Not Bilgisi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B00-00001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114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304800</xdr:colOff>
      <xdr:row>12</xdr:row>
      <xdr:rowOff>304800</xdr:rowOff>
    </xdr:to>
    <xdr:pic>
      <xdr:nvPicPr>
        <xdr:cNvPr id="6170" name="Picture 26" descr="Öğrenci Not Bilgisi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B00-00001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5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304800</xdr:colOff>
      <xdr:row>14</xdr:row>
      <xdr:rowOff>0</xdr:rowOff>
    </xdr:to>
    <xdr:pic>
      <xdr:nvPicPr>
        <xdr:cNvPr id="6172" name="Picture 28" descr="Öğrenci Not Bilgisi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B00-00001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876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304800</xdr:colOff>
      <xdr:row>15</xdr:row>
      <xdr:rowOff>0</xdr:rowOff>
    </xdr:to>
    <xdr:pic>
      <xdr:nvPicPr>
        <xdr:cNvPr id="6174" name="Picture 30" descr="Öğrenci Not Bilgisi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B00-00001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181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304800</xdr:colOff>
      <xdr:row>15</xdr:row>
      <xdr:rowOff>304800</xdr:rowOff>
    </xdr:to>
    <xdr:pic>
      <xdr:nvPicPr>
        <xdr:cNvPr id="6176" name="Picture 32" descr="Öğrenci Not Bilgisi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B00-00002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486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304800</xdr:colOff>
      <xdr:row>17</xdr:row>
      <xdr:rowOff>0</xdr:rowOff>
    </xdr:to>
    <xdr:pic>
      <xdr:nvPicPr>
        <xdr:cNvPr id="6178" name="Picture 34" descr="Öğrenci Not Bilgisi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B00-00002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943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304800</xdr:colOff>
      <xdr:row>18</xdr:row>
      <xdr:rowOff>0</xdr:rowOff>
    </xdr:to>
    <xdr:pic>
      <xdr:nvPicPr>
        <xdr:cNvPr id="6180" name="Picture 36" descr="Öğrenci Not Bilgisi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B00-000024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248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304800</xdr:colOff>
      <xdr:row>19</xdr:row>
      <xdr:rowOff>0</xdr:rowOff>
    </xdr:to>
    <xdr:pic>
      <xdr:nvPicPr>
        <xdr:cNvPr id="6182" name="Picture 38" descr="Öğrenci Not Bilgisi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B00-00002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553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304800</xdr:colOff>
      <xdr:row>20</xdr:row>
      <xdr:rowOff>0</xdr:rowOff>
    </xdr:to>
    <xdr:pic>
      <xdr:nvPicPr>
        <xdr:cNvPr id="6184" name="Picture 40" descr="Öğrenci Not Bilgisi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B00-00002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8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304800</xdr:colOff>
      <xdr:row>21</xdr:row>
      <xdr:rowOff>0</xdr:rowOff>
    </xdr:to>
    <xdr:pic>
      <xdr:nvPicPr>
        <xdr:cNvPr id="6186" name="Picture 42" descr="Öğrenci Not Bilgisi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B00-00002A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162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304800</xdr:colOff>
      <xdr:row>22</xdr:row>
      <xdr:rowOff>0</xdr:rowOff>
    </xdr:to>
    <xdr:pic>
      <xdr:nvPicPr>
        <xdr:cNvPr id="6188" name="Picture 44" descr="Öğrenci Not Bilgisi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B00-00002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467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1</xdr:row>
      <xdr:rowOff>0</xdr:rowOff>
    </xdr:to>
    <xdr:pic>
      <xdr:nvPicPr>
        <xdr:cNvPr id="6189" name="Picture 45" descr="Öğrenci Not Bilgisi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00000000-0008-0000-0B00-00002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304800</xdr:colOff>
      <xdr:row>1</xdr:row>
      <xdr:rowOff>304800</xdr:rowOff>
    </xdr:to>
    <xdr:pic>
      <xdr:nvPicPr>
        <xdr:cNvPr id="6191" name="Picture 47" descr="Öğrenci Not Bilgisi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00000000-0008-0000-0B00-00002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04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304800</xdr:colOff>
      <xdr:row>3</xdr:row>
      <xdr:rowOff>0</xdr:rowOff>
    </xdr:to>
    <xdr:pic>
      <xdr:nvPicPr>
        <xdr:cNvPr id="6193" name="Picture 49" descr="Öğrenci Not Bilgisi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00000000-0008-0000-0B00-00003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4</xdr:row>
      <xdr:rowOff>0</xdr:rowOff>
    </xdr:to>
    <xdr:pic>
      <xdr:nvPicPr>
        <xdr:cNvPr id="6195" name="Picture 51" descr="Öğrenci Not Bilgisi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B00-00003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066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304800</xdr:colOff>
      <xdr:row>4</xdr:row>
      <xdr:rowOff>304800</xdr:rowOff>
    </xdr:to>
    <xdr:pic>
      <xdr:nvPicPr>
        <xdr:cNvPr id="6197" name="Picture 53" descr="Öğrenci Not Bilgisi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00000000-0008-0000-0B00-00003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371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304800</xdr:colOff>
      <xdr:row>6</xdr:row>
      <xdr:rowOff>0</xdr:rowOff>
    </xdr:to>
    <xdr:pic>
      <xdr:nvPicPr>
        <xdr:cNvPr id="6199" name="Picture 55" descr="Öğrenci Not Bilgisi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00000000-0008-0000-0B00-00003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828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304800</xdr:colOff>
      <xdr:row>7</xdr:row>
      <xdr:rowOff>0</xdr:rowOff>
    </xdr:to>
    <xdr:pic>
      <xdr:nvPicPr>
        <xdr:cNvPr id="6201" name="Picture 57" descr="Öğrenci Not Bilgisi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00000000-0008-0000-0B00-00003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133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7</xdr:row>
      <xdr:rowOff>304800</xdr:rowOff>
    </xdr:to>
    <xdr:pic>
      <xdr:nvPicPr>
        <xdr:cNvPr id="6203" name="Picture 59" descr="Öğrenci Not Bilgisi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xmlns="" id="{00000000-0008-0000-0B00-00003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438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304800</xdr:colOff>
      <xdr:row>9</xdr:row>
      <xdr:rowOff>0</xdr:rowOff>
    </xdr:to>
    <xdr:pic>
      <xdr:nvPicPr>
        <xdr:cNvPr id="6205" name="Picture 61" descr="Öğrenci Not Bilgisi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xmlns="" id="{00000000-0008-0000-0B00-00003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895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0</xdr:rowOff>
    </xdr:to>
    <xdr:pic>
      <xdr:nvPicPr>
        <xdr:cNvPr id="6207" name="Picture 63" descr="Öğrenci Not Bilgisi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xmlns="" id="{00000000-0008-0000-0B00-00003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200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304800</xdr:colOff>
      <xdr:row>10</xdr:row>
      <xdr:rowOff>304800</xdr:rowOff>
    </xdr:to>
    <xdr:pic>
      <xdr:nvPicPr>
        <xdr:cNvPr id="6209" name="Picture 65" descr="Öğrenci Not Bilgisi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xmlns="" id="{00000000-0008-0000-0B00-00004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505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304800</xdr:colOff>
      <xdr:row>11</xdr:row>
      <xdr:rowOff>304800</xdr:rowOff>
    </xdr:to>
    <xdr:pic>
      <xdr:nvPicPr>
        <xdr:cNvPr id="6211" name="Picture 67" descr="Öğrenci Not Bilgisi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xmlns="" id="{00000000-0008-0000-0B00-00004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962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304800</xdr:colOff>
      <xdr:row>12</xdr:row>
      <xdr:rowOff>304800</xdr:rowOff>
    </xdr:to>
    <xdr:pic>
      <xdr:nvPicPr>
        <xdr:cNvPr id="6213" name="Picture 69" descr="Öğrenci Not Bilgisi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00000000-0008-0000-0B00-00004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419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304800</xdr:colOff>
      <xdr:row>14</xdr:row>
      <xdr:rowOff>0</xdr:rowOff>
    </xdr:to>
    <xdr:pic>
      <xdr:nvPicPr>
        <xdr:cNvPr id="6215" name="Picture 71" descr="Öğrenci Not Bilgisi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00000000-0008-0000-0B00-00004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876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304800</xdr:colOff>
      <xdr:row>15</xdr:row>
      <xdr:rowOff>0</xdr:rowOff>
    </xdr:to>
    <xdr:pic>
      <xdr:nvPicPr>
        <xdr:cNvPr id="6217" name="Picture 73" descr="Öğrenci Not Bilgisi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xmlns="" id="{00000000-0008-0000-0B00-00004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181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304800</xdr:colOff>
      <xdr:row>15</xdr:row>
      <xdr:rowOff>304800</xdr:rowOff>
    </xdr:to>
    <xdr:pic>
      <xdr:nvPicPr>
        <xdr:cNvPr id="6219" name="Picture 75" descr="Öğrenci Not Bilgisi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xmlns="" id="{00000000-0008-0000-0B00-00004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486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304800</xdr:colOff>
      <xdr:row>17</xdr:row>
      <xdr:rowOff>0</xdr:rowOff>
    </xdr:to>
    <xdr:pic>
      <xdr:nvPicPr>
        <xdr:cNvPr id="6221" name="Picture 77" descr="Öğrenci Not Bilgisi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xmlns="" id="{00000000-0008-0000-0B00-00004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943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304800</xdr:colOff>
      <xdr:row>18</xdr:row>
      <xdr:rowOff>0</xdr:rowOff>
    </xdr:to>
    <xdr:pic>
      <xdr:nvPicPr>
        <xdr:cNvPr id="6223" name="Picture 79" descr="Öğrenci Not Bilgisi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xmlns="" id="{00000000-0008-0000-0B00-00004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248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304800</xdr:colOff>
      <xdr:row>19</xdr:row>
      <xdr:rowOff>0</xdr:rowOff>
    </xdr:to>
    <xdr:pic>
      <xdr:nvPicPr>
        <xdr:cNvPr id="6225" name="Picture 81" descr="Öğrenci Not Bilgisi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xmlns="" id="{00000000-0008-0000-0B00-00005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553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304800</xdr:colOff>
      <xdr:row>20</xdr:row>
      <xdr:rowOff>0</xdr:rowOff>
    </xdr:to>
    <xdr:pic>
      <xdr:nvPicPr>
        <xdr:cNvPr id="6227" name="Picture 83" descr="Öğrenci Not Bilgisi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xmlns="" id="{00000000-0008-0000-0B00-000053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8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304800</xdr:colOff>
      <xdr:row>21</xdr:row>
      <xdr:rowOff>0</xdr:rowOff>
    </xdr:to>
    <xdr:pic>
      <xdr:nvPicPr>
        <xdr:cNvPr id="6229" name="Picture 85" descr="Öğrenci Not Bilgisi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xmlns="" id="{00000000-0008-0000-0B00-00005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162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304800</xdr:colOff>
      <xdr:row>22</xdr:row>
      <xdr:rowOff>0</xdr:rowOff>
    </xdr:to>
    <xdr:pic>
      <xdr:nvPicPr>
        <xdr:cNvPr id="6231" name="Picture 87" descr="Öğrenci Not Bilgisi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xmlns="" id="{00000000-0008-0000-0B00-000057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467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304800</xdr:colOff>
      <xdr:row>23</xdr:row>
      <xdr:rowOff>0</xdr:rowOff>
    </xdr:to>
    <xdr:pic>
      <xdr:nvPicPr>
        <xdr:cNvPr id="6233" name="Picture 89" descr="Öğrenci Not Bilgisi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xmlns="" id="{00000000-0008-0000-0B00-000059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772400"/>
          <a:ext cx="304800" cy="3048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pic>
      <xdr:nvPicPr>
        <xdr:cNvPr id="7170" name="Picture 2" descr="Öğrenci Not Bilgisi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304800</xdr:colOff>
      <xdr:row>2</xdr:row>
      <xdr:rowOff>0</xdr:rowOff>
    </xdr:to>
    <xdr:pic>
      <xdr:nvPicPr>
        <xdr:cNvPr id="7172" name="Picture 4" descr="Öğrenci Not Bilgisi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C00-00000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57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304800</xdr:colOff>
      <xdr:row>3</xdr:row>
      <xdr:rowOff>0</xdr:rowOff>
    </xdr:to>
    <xdr:pic>
      <xdr:nvPicPr>
        <xdr:cNvPr id="7174" name="Picture 6" descr="Öğrenci Not Bilgisi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C00-00000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4</xdr:row>
      <xdr:rowOff>0</xdr:rowOff>
    </xdr:to>
    <xdr:pic>
      <xdr:nvPicPr>
        <xdr:cNvPr id="7176" name="Picture 8" descr="Öğrenci Not Bilgisi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C00-00000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066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304800</xdr:colOff>
      <xdr:row>5</xdr:row>
      <xdr:rowOff>0</xdr:rowOff>
    </xdr:to>
    <xdr:pic>
      <xdr:nvPicPr>
        <xdr:cNvPr id="7178" name="Picture 10" descr="Öğrenci Not Bilgisi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C00-00000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371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304800</xdr:colOff>
      <xdr:row>6</xdr:row>
      <xdr:rowOff>0</xdr:rowOff>
    </xdr:to>
    <xdr:pic>
      <xdr:nvPicPr>
        <xdr:cNvPr id="7180" name="Picture 12" descr="Öğrenci Not Bilgisi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C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676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304800</xdr:colOff>
      <xdr:row>7</xdr:row>
      <xdr:rowOff>0</xdr:rowOff>
    </xdr:to>
    <xdr:pic>
      <xdr:nvPicPr>
        <xdr:cNvPr id="7182" name="Picture 14" descr="Öğrenci Not Bilgisi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C00-00000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981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8</xdr:row>
      <xdr:rowOff>0</xdr:rowOff>
    </xdr:to>
    <xdr:pic>
      <xdr:nvPicPr>
        <xdr:cNvPr id="7184" name="Picture 16" descr="Öğrenci Not Bilgisi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C00-00001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2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304800</xdr:colOff>
      <xdr:row>9</xdr:row>
      <xdr:rowOff>0</xdr:rowOff>
    </xdr:to>
    <xdr:pic>
      <xdr:nvPicPr>
        <xdr:cNvPr id="7186" name="Picture 18" descr="Öğrenci Not Bilgisi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C00-00001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590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9</xdr:row>
      <xdr:rowOff>304800</xdr:rowOff>
    </xdr:to>
    <xdr:pic>
      <xdr:nvPicPr>
        <xdr:cNvPr id="7188" name="Picture 20" descr="Öğrenci Not Bilgisi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C00-00001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895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304800</xdr:colOff>
      <xdr:row>11</xdr:row>
      <xdr:rowOff>0</xdr:rowOff>
    </xdr:to>
    <xdr:pic>
      <xdr:nvPicPr>
        <xdr:cNvPr id="7190" name="Picture 22" descr="Öğrenci Not Bilgisi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C00-00001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352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304800</xdr:colOff>
      <xdr:row>12</xdr:row>
      <xdr:rowOff>0</xdr:rowOff>
    </xdr:to>
    <xdr:pic>
      <xdr:nvPicPr>
        <xdr:cNvPr id="7192" name="Picture 24" descr="Öğrenci Not Bilgisi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C00-00001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657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304800</xdr:colOff>
      <xdr:row>13</xdr:row>
      <xdr:rowOff>0</xdr:rowOff>
    </xdr:to>
    <xdr:pic>
      <xdr:nvPicPr>
        <xdr:cNvPr id="7194" name="Picture 26" descr="Öğrenci Not Bilgisi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C00-00001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962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304800</xdr:colOff>
      <xdr:row>14</xdr:row>
      <xdr:rowOff>0</xdr:rowOff>
    </xdr:to>
    <xdr:pic>
      <xdr:nvPicPr>
        <xdr:cNvPr id="7196" name="Picture 28" descr="Öğrenci Not Bilgisi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C00-00001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267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304800</xdr:colOff>
      <xdr:row>14</xdr:row>
      <xdr:rowOff>304800</xdr:rowOff>
    </xdr:to>
    <xdr:pic>
      <xdr:nvPicPr>
        <xdr:cNvPr id="7198" name="Picture 30" descr="Öğrenci Not Bilgisi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C00-00001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5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304800</xdr:colOff>
      <xdr:row>15</xdr:row>
      <xdr:rowOff>304800</xdr:rowOff>
    </xdr:to>
    <xdr:pic>
      <xdr:nvPicPr>
        <xdr:cNvPr id="7200" name="Picture 32" descr="Öğrenci Not Bilgisi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C00-00002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181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304800</xdr:colOff>
      <xdr:row>17</xdr:row>
      <xdr:rowOff>142875</xdr:rowOff>
    </xdr:to>
    <xdr:pic>
      <xdr:nvPicPr>
        <xdr:cNvPr id="7202" name="Picture 34" descr="Öğrenci Not Bilgisi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C00-00002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638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304800</xdr:colOff>
      <xdr:row>18</xdr:row>
      <xdr:rowOff>0</xdr:rowOff>
    </xdr:to>
    <xdr:pic>
      <xdr:nvPicPr>
        <xdr:cNvPr id="7204" name="Picture 36" descr="Öğrenci Not Bilgisi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C00-00002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800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304800</xdr:colOff>
      <xdr:row>18</xdr:row>
      <xdr:rowOff>304800</xdr:rowOff>
    </xdr:to>
    <xdr:pic>
      <xdr:nvPicPr>
        <xdr:cNvPr id="7206" name="Picture 38" descr="Öğrenci Not Bilgisi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C00-000026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1055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304800</xdr:colOff>
      <xdr:row>19</xdr:row>
      <xdr:rowOff>304800</xdr:rowOff>
    </xdr:to>
    <xdr:pic>
      <xdr:nvPicPr>
        <xdr:cNvPr id="7208" name="Picture 40" descr="Öğrenci Not Bilgisi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C00-00002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562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304800</xdr:colOff>
      <xdr:row>21</xdr:row>
      <xdr:rowOff>0</xdr:rowOff>
    </xdr:to>
    <xdr:pic>
      <xdr:nvPicPr>
        <xdr:cNvPr id="7210" name="Picture 42" descr="Öğrenci Not Bilgisi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C00-00002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019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304800</xdr:colOff>
      <xdr:row>21</xdr:row>
      <xdr:rowOff>304800</xdr:rowOff>
    </xdr:to>
    <xdr:pic>
      <xdr:nvPicPr>
        <xdr:cNvPr id="7212" name="Picture 44" descr="Öğrenci Not Bilgisi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C00-00002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324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304800</xdr:colOff>
      <xdr:row>22</xdr:row>
      <xdr:rowOff>304800</xdr:rowOff>
    </xdr:to>
    <xdr:pic>
      <xdr:nvPicPr>
        <xdr:cNvPr id="7214" name="Picture 46" descr="Öğrenci Not Bilgisi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00000000-0008-0000-0C00-00002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781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304800</xdr:colOff>
      <xdr:row>24</xdr:row>
      <xdr:rowOff>0</xdr:rowOff>
    </xdr:to>
    <xdr:pic>
      <xdr:nvPicPr>
        <xdr:cNvPr id="7216" name="Picture 48" descr="Öğrenci Not Bilgisi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00000000-0008-0000-0C00-000030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8239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304800</xdr:colOff>
      <xdr:row>25</xdr:row>
      <xdr:rowOff>0</xdr:rowOff>
    </xdr:to>
    <xdr:pic>
      <xdr:nvPicPr>
        <xdr:cNvPr id="7218" name="Picture 50" descr="Öğrenci Not Bilgisi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00000000-0008-0000-0C00-00003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8543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pic>
      <xdr:nvPicPr>
        <xdr:cNvPr id="7219" name="Picture 51" descr="Öğrenci Not Bilgisi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xmlns="" id="{00000000-0008-0000-0C00-00003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304800</xdr:colOff>
      <xdr:row>2</xdr:row>
      <xdr:rowOff>0</xdr:rowOff>
    </xdr:to>
    <xdr:pic>
      <xdr:nvPicPr>
        <xdr:cNvPr id="7221" name="Picture 53" descr="Öğrenci Not Bilgisi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00000000-0008-0000-0C00-00003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57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304800</xdr:colOff>
      <xdr:row>3</xdr:row>
      <xdr:rowOff>0</xdr:rowOff>
    </xdr:to>
    <xdr:pic>
      <xdr:nvPicPr>
        <xdr:cNvPr id="7223" name="Picture 55" descr="Öğrenci Not Bilgisi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xmlns="" id="{00000000-0008-0000-0C00-00003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4</xdr:row>
      <xdr:rowOff>0</xdr:rowOff>
    </xdr:to>
    <xdr:pic>
      <xdr:nvPicPr>
        <xdr:cNvPr id="7225" name="Picture 57" descr="Öğrenci Not Bilgisi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00000000-0008-0000-0C00-00003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066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304800</xdr:colOff>
      <xdr:row>5</xdr:row>
      <xdr:rowOff>0</xdr:rowOff>
    </xdr:to>
    <xdr:pic>
      <xdr:nvPicPr>
        <xdr:cNvPr id="7227" name="Picture 59" descr="Öğrenci Not Bilgisi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xmlns="" id="{00000000-0008-0000-0C00-00003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371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304800</xdr:colOff>
      <xdr:row>6</xdr:row>
      <xdr:rowOff>0</xdr:rowOff>
    </xdr:to>
    <xdr:pic>
      <xdr:nvPicPr>
        <xdr:cNvPr id="7229" name="Picture 61" descr="Öğrenci Not Bilgisi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xmlns="" id="{00000000-0008-0000-0C00-00003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676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304800</xdr:colOff>
      <xdr:row>7</xdr:row>
      <xdr:rowOff>0</xdr:rowOff>
    </xdr:to>
    <xdr:pic>
      <xdr:nvPicPr>
        <xdr:cNvPr id="7231" name="Picture 63" descr="Öğrenci Not Bilgisi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xmlns="" id="{00000000-0008-0000-0C00-00003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981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8</xdr:row>
      <xdr:rowOff>0</xdr:rowOff>
    </xdr:to>
    <xdr:pic>
      <xdr:nvPicPr>
        <xdr:cNvPr id="7233" name="Picture 65" descr="Öğrenci Not Bilgisi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xmlns="" id="{00000000-0008-0000-0C00-00004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2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304800</xdr:colOff>
      <xdr:row>9</xdr:row>
      <xdr:rowOff>0</xdr:rowOff>
    </xdr:to>
    <xdr:pic>
      <xdr:nvPicPr>
        <xdr:cNvPr id="7235" name="Picture 67" descr="Öğrenci Not Bilgisi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xmlns="" id="{00000000-0008-0000-0C00-00004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590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9</xdr:row>
      <xdr:rowOff>304800</xdr:rowOff>
    </xdr:to>
    <xdr:pic>
      <xdr:nvPicPr>
        <xdr:cNvPr id="7237" name="Picture 69" descr="Öğrenci Not Bilgisi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00000000-0008-0000-0C00-00004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895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304800</xdr:colOff>
      <xdr:row>11</xdr:row>
      <xdr:rowOff>0</xdr:rowOff>
    </xdr:to>
    <xdr:pic>
      <xdr:nvPicPr>
        <xdr:cNvPr id="7239" name="Picture 71" descr="Öğrenci Not Bilgisi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xmlns="" id="{00000000-0008-0000-0C00-00004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352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304800</xdr:colOff>
      <xdr:row>12</xdr:row>
      <xdr:rowOff>0</xdr:rowOff>
    </xdr:to>
    <xdr:pic>
      <xdr:nvPicPr>
        <xdr:cNvPr id="7241" name="Picture 73" descr="Öğrenci Not Bilgisi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xmlns="" id="{00000000-0008-0000-0C00-00004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657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304800</xdr:colOff>
      <xdr:row>13</xdr:row>
      <xdr:rowOff>0</xdr:rowOff>
    </xdr:to>
    <xdr:pic>
      <xdr:nvPicPr>
        <xdr:cNvPr id="7243" name="Picture 75" descr="Öğrenci Not Bilgisi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xmlns="" id="{00000000-0008-0000-0C00-00004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962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304800</xdr:colOff>
      <xdr:row>14</xdr:row>
      <xdr:rowOff>0</xdr:rowOff>
    </xdr:to>
    <xdr:pic>
      <xdr:nvPicPr>
        <xdr:cNvPr id="7245" name="Picture 77" descr="Öğrenci Not Bilgisi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xmlns="" id="{00000000-0008-0000-0C00-00004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267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304800</xdr:colOff>
      <xdr:row>14</xdr:row>
      <xdr:rowOff>304800</xdr:rowOff>
    </xdr:to>
    <xdr:pic>
      <xdr:nvPicPr>
        <xdr:cNvPr id="7247" name="Picture 79" descr="Öğrenci Not Bilgisi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xmlns="" id="{00000000-0008-0000-0C00-00004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5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304800</xdr:colOff>
      <xdr:row>15</xdr:row>
      <xdr:rowOff>304800</xdr:rowOff>
    </xdr:to>
    <xdr:pic>
      <xdr:nvPicPr>
        <xdr:cNvPr id="7249" name="Picture 81" descr="Öğrenci Not Bilgisi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xmlns="" id="{00000000-0008-0000-0C00-00005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181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304800</xdr:colOff>
      <xdr:row>17</xdr:row>
      <xdr:rowOff>142875</xdr:rowOff>
    </xdr:to>
    <xdr:pic>
      <xdr:nvPicPr>
        <xdr:cNvPr id="7251" name="Picture 83" descr="Öğrenci Not Bilgisi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xmlns="" id="{00000000-0008-0000-0C00-00005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638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304800</xdr:colOff>
      <xdr:row>18</xdr:row>
      <xdr:rowOff>0</xdr:rowOff>
    </xdr:to>
    <xdr:pic>
      <xdr:nvPicPr>
        <xdr:cNvPr id="7253" name="Picture 85" descr="Öğrenci Not Bilgisi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xmlns="" id="{00000000-0008-0000-0C00-00005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800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304800</xdr:colOff>
      <xdr:row>18</xdr:row>
      <xdr:rowOff>304800</xdr:rowOff>
    </xdr:to>
    <xdr:pic>
      <xdr:nvPicPr>
        <xdr:cNvPr id="7255" name="Picture 87" descr="Öğrenci Not Bilgisi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xmlns="" id="{00000000-0008-0000-0C00-00005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1055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304800</xdr:colOff>
      <xdr:row>19</xdr:row>
      <xdr:rowOff>304800</xdr:rowOff>
    </xdr:to>
    <xdr:pic>
      <xdr:nvPicPr>
        <xdr:cNvPr id="7257" name="Picture 89" descr="Öğrenci Not Bilgisi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xmlns="" id="{00000000-0008-0000-0C00-00005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562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304800</xdr:colOff>
      <xdr:row>21</xdr:row>
      <xdr:rowOff>0</xdr:rowOff>
    </xdr:to>
    <xdr:pic>
      <xdr:nvPicPr>
        <xdr:cNvPr id="7259" name="Picture 91" descr="Öğrenci Not Bilgisi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xmlns="" id="{00000000-0008-0000-0C00-00005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019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304800</xdr:colOff>
      <xdr:row>21</xdr:row>
      <xdr:rowOff>304800</xdr:rowOff>
    </xdr:to>
    <xdr:pic>
      <xdr:nvPicPr>
        <xdr:cNvPr id="7261" name="Picture 93" descr="Öğrenci Not Bilgisi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xmlns="" id="{00000000-0008-0000-0C00-00005D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324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304800</xdr:colOff>
      <xdr:row>22</xdr:row>
      <xdr:rowOff>304800</xdr:rowOff>
    </xdr:to>
    <xdr:pic>
      <xdr:nvPicPr>
        <xdr:cNvPr id="7263" name="Picture 95" descr="Öğrenci Not Bilgisi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xmlns="" id="{00000000-0008-0000-0C00-00005F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781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304800</xdr:colOff>
      <xdr:row>24</xdr:row>
      <xdr:rowOff>0</xdr:rowOff>
    </xdr:to>
    <xdr:pic>
      <xdr:nvPicPr>
        <xdr:cNvPr id="7265" name="Picture 97" descr="Öğrenci Not Bilgisi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xmlns="" id="{00000000-0008-0000-0C00-00006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8239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304800</xdr:colOff>
      <xdr:row>25</xdr:row>
      <xdr:rowOff>0</xdr:rowOff>
    </xdr:to>
    <xdr:pic>
      <xdr:nvPicPr>
        <xdr:cNvPr id="7267" name="Picture 99" descr="Öğrenci Not Bilgisi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xmlns="" id="{00000000-0008-0000-0C00-00006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8543925"/>
          <a:ext cx="304800" cy="304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2" name="Chart 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2" name="Chart 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2" name="Chart 4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2" name="Chart 44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85726</xdr:colOff>
      <xdr:row>18</xdr:row>
      <xdr:rowOff>9526</xdr:rowOff>
    </xdr:from>
    <xdr:to>
      <xdr:col>31</xdr:col>
      <xdr:colOff>495301</xdr:colOff>
      <xdr:row>27</xdr:row>
      <xdr:rowOff>104776</xdr:rowOff>
    </xdr:to>
    <xdr:graphicFrame macro="">
      <xdr:nvGraphicFramePr>
        <xdr:cNvPr id="2" name="Chart 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495300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pic>
      <xdr:nvPicPr>
        <xdr:cNvPr id="2050" name="Picture 2" descr="Öğrenci Not Bilgisi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304800</xdr:colOff>
      <xdr:row>2</xdr:row>
      <xdr:rowOff>133350</xdr:rowOff>
    </xdr:to>
    <xdr:pic>
      <xdr:nvPicPr>
        <xdr:cNvPr id="2052" name="Picture 4" descr="Öğrenci Not Bilgisi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7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04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304800</xdr:colOff>
      <xdr:row>2</xdr:row>
      <xdr:rowOff>304800</xdr:rowOff>
    </xdr:to>
    <xdr:pic>
      <xdr:nvPicPr>
        <xdr:cNvPr id="2054" name="Picture 6" descr="Öğrenci Not Bilgisi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7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66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3</xdr:row>
      <xdr:rowOff>304800</xdr:rowOff>
    </xdr:to>
    <xdr:pic>
      <xdr:nvPicPr>
        <xdr:cNvPr id="2056" name="Picture 8" descr="Öğrenci Not Bilgisi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7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715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304800</xdr:colOff>
      <xdr:row>4</xdr:row>
      <xdr:rowOff>304800</xdr:rowOff>
    </xdr:to>
    <xdr:pic>
      <xdr:nvPicPr>
        <xdr:cNvPr id="2058" name="Picture 10" descr="Öğrenci Not Bilgisi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7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0763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304800</xdr:colOff>
      <xdr:row>5</xdr:row>
      <xdr:rowOff>304800</xdr:rowOff>
    </xdr:to>
    <xdr:pic>
      <xdr:nvPicPr>
        <xdr:cNvPr id="2060" name="Picture 12" descr="Öğrenci Not Bilgisi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7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5335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304800</xdr:colOff>
      <xdr:row>6</xdr:row>
      <xdr:rowOff>304800</xdr:rowOff>
    </xdr:to>
    <xdr:pic>
      <xdr:nvPicPr>
        <xdr:cNvPr id="2062" name="Picture 14" descr="Öğrenci Not Bilgisi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7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990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7</xdr:row>
      <xdr:rowOff>304800</xdr:rowOff>
    </xdr:to>
    <xdr:pic>
      <xdr:nvPicPr>
        <xdr:cNvPr id="2064" name="Picture 16" descr="Öğrenci Not Bilgisi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7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447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304800</xdr:colOff>
      <xdr:row>8</xdr:row>
      <xdr:rowOff>304800</xdr:rowOff>
    </xdr:to>
    <xdr:pic>
      <xdr:nvPicPr>
        <xdr:cNvPr id="2066" name="Picture 18" descr="Öğrenci Not Bilgisi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7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0575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9</xdr:row>
      <xdr:rowOff>304800</xdr:rowOff>
    </xdr:to>
    <xdr:pic>
      <xdr:nvPicPr>
        <xdr:cNvPr id="2068" name="Picture 20" descr="Öğrenci Not Bilgisi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7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514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304800</xdr:colOff>
      <xdr:row>10</xdr:row>
      <xdr:rowOff>304800</xdr:rowOff>
    </xdr:to>
    <xdr:pic>
      <xdr:nvPicPr>
        <xdr:cNvPr id="2070" name="Picture 22" descr="Öğrenci Not Bilgisi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7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8195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304800</xdr:colOff>
      <xdr:row>11</xdr:row>
      <xdr:rowOff>304800</xdr:rowOff>
    </xdr:to>
    <xdr:pic>
      <xdr:nvPicPr>
        <xdr:cNvPr id="2072" name="Picture 24" descr="Öğrenci Not Bilgisi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7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1243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304800</xdr:colOff>
      <xdr:row>12</xdr:row>
      <xdr:rowOff>304800</xdr:rowOff>
    </xdr:to>
    <xdr:pic>
      <xdr:nvPicPr>
        <xdr:cNvPr id="2074" name="Picture 26" descr="Öğrenci Not Bilgisi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7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429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304800</xdr:colOff>
      <xdr:row>13</xdr:row>
      <xdr:rowOff>304800</xdr:rowOff>
    </xdr:to>
    <xdr:pic>
      <xdr:nvPicPr>
        <xdr:cNvPr id="2076" name="Picture 28" descr="Öğrenci Not Bilgisi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7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733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304800</xdr:colOff>
      <xdr:row>14</xdr:row>
      <xdr:rowOff>304800</xdr:rowOff>
    </xdr:to>
    <xdr:pic>
      <xdr:nvPicPr>
        <xdr:cNvPr id="2078" name="Picture 30" descr="Öğrenci Not Bilgisi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7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191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304800</xdr:colOff>
      <xdr:row>15</xdr:row>
      <xdr:rowOff>304800</xdr:rowOff>
    </xdr:to>
    <xdr:pic>
      <xdr:nvPicPr>
        <xdr:cNvPr id="2080" name="Picture 32" descr="Öğrenci Not Bilgisi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7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800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304800</xdr:colOff>
      <xdr:row>16</xdr:row>
      <xdr:rowOff>304800</xdr:rowOff>
    </xdr:to>
    <xdr:pic>
      <xdr:nvPicPr>
        <xdr:cNvPr id="2082" name="Picture 34" descr="Öğrenci Not Bilgisi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7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2579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304800</xdr:colOff>
      <xdr:row>17</xdr:row>
      <xdr:rowOff>304800</xdr:rowOff>
    </xdr:to>
    <xdr:pic>
      <xdr:nvPicPr>
        <xdr:cNvPr id="2084" name="Picture 36" descr="Öğrenci Not Bilgisi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7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562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304800</xdr:colOff>
      <xdr:row>18</xdr:row>
      <xdr:rowOff>304800</xdr:rowOff>
    </xdr:to>
    <xdr:pic>
      <xdr:nvPicPr>
        <xdr:cNvPr id="2086" name="Picture 38" descr="Öğrenci Not Bilgisi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7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8675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304800</xdr:colOff>
      <xdr:row>19</xdr:row>
      <xdr:rowOff>304800</xdr:rowOff>
    </xdr:to>
    <xdr:pic>
      <xdr:nvPicPr>
        <xdr:cNvPr id="2088" name="Picture 40" descr="Öğrenci Not Bilgisi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7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324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304800</xdr:colOff>
      <xdr:row>20</xdr:row>
      <xdr:rowOff>304800</xdr:rowOff>
    </xdr:to>
    <xdr:pic>
      <xdr:nvPicPr>
        <xdr:cNvPr id="2090" name="Picture 42" descr="Öğrenci Not Bilgisi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7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629525"/>
          <a:ext cx="304800" cy="3048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0</xdr:row>
      <xdr:rowOff>304800</xdr:rowOff>
    </xdr:to>
    <xdr:pic>
      <xdr:nvPicPr>
        <xdr:cNvPr id="3074" name="Picture 2" descr="Öğrenci Not Bilgisi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304800</xdr:colOff>
      <xdr:row>1</xdr:row>
      <xdr:rowOff>304800</xdr:rowOff>
    </xdr:to>
    <xdr:pic>
      <xdr:nvPicPr>
        <xdr:cNvPr id="3076" name="Picture 4" descr="Öğrenci Not Bilgisi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8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57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304800</xdr:colOff>
      <xdr:row>3</xdr:row>
      <xdr:rowOff>0</xdr:rowOff>
    </xdr:to>
    <xdr:pic>
      <xdr:nvPicPr>
        <xdr:cNvPr id="3078" name="Picture 6" descr="Öğrenci Not Bilgisi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8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914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3</xdr:row>
      <xdr:rowOff>304800</xdr:rowOff>
    </xdr:to>
    <xdr:pic>
      <xdr:nvPicPr>
        <xdr:cNvPr id="3080" name="Picture 8" descr="Öğrenci Not Bilgisi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800-00000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219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304800</xdr:colOff>
      <xdr:row>5</xdr:row>
      <xdr:rowOff>0</xdr:rowOff>
    </xdr:to>
    <xdr:pic>
      <xdr:nvPicPr>
        <xdr:cNvPr id="3082" name="Picture 10" descr="Öğrenci Not Bilgisi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800-00000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676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304800</xdr:colOff>
      <xdr:row>6</xdr:row>
      <xdr:rowOff>0</xdr:rowOff>
    </xdr:to>
    <xdr:pic>
      <xdr:nvPicPr>
        <xdr:cNvPr id="3084" name="Picture 12" descr="Öğrenci Not Bilgisi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8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981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304800</xdr:colOff>
      <xdr:row>6</xdr:row>
      <xdr:rowOff>304800</xdr:rowOff>
    </xdr:to>
    <xdr:pic>
      <xdr:nvPicPr>
        <xdr:cNvPr id="3086" name="Picture 14" descr="Öğrenci Not Bilgisi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8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2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8</xdr:row>
      <xdr:rowOff>0</xdr:rowOff>
    </xdr:to>
    <xdr:pic>
      <xdr:nvPicPr>
        <xdr:cNvPr id="3088" name="Picture 16" descr="Öğrenci Not Bilgisi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8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895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304800</xdr:colOff>
      <xdr:row>9</xdr:row>
      <xdr:rowOff>0</xdr:rowOff>
    </xdr:to>
    <xdr:pic>
      <xdr:nvPicPr>
        <xdr:cNvPr id="3090" name="Picture 18" descr="Öğrenci Not Bilgisi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8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200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0</xdr:rowOff>
    </xdr:to>
    <xdr:pic>
      <xdr:nvPicPr>
        <xdr:cNvPr id="3092" name="Picture 20" descr="Öğrenci Not Bilgisi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8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505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304800</xdr:colOff>
      <xdr:row>10</xdr:row>
      <xdr:rowOff>304800</xdr:rowOff>
    </xdr:to>
    <xdr:pic>
      <xdr:nvPicPr>
        <xdr:cNvPr id="3094" name="Picture 22" descr="Öğrenci Not Bilgisi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8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81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304800</xdr:colOff>
      <xdr:row>12</xdr:row>
      <xdr:rowOff>0</xdr:rowOff>
    </xdr:to>
    <xdr:pic>
      <xdr:nvPicPr>
        <xdr:cNvPr id="3096" name="Picture 24" descr="Öğrenci Not Bilgisi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8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419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304800</xdr:colOff>
      <xdr:row>13</xdr:row>
      <xdr:rowOff>0</xdr:rowOff>
    </xdr:to>
    <xdr:pic>
      <xdr:nvPicPr>
        <xdr:cNvPr id="3098" name="Picture 26" descr="Öğrenci Not Bilgisi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8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724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304800</xdr:colOff>
      <xdr:row>14</xdr:row>
      <xdr:rowOff>0</xdr:rowOff>
    </xdr:to>
    <xdr:pic>
      <xdr:nvPicPr>
        <xdr:cNvPr id="3100" name="Picture 28" descr="Öğrenci Not Bilgisi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8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029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304800</xdr:colOff>
      <xdr:row>15</xdr:row>
      <xdr:rowOff>0</xdr:rowOff>
    </xdr:to>
    <xdr:pic>
      <xdr:nvPicPr>
        <xdr:cNvPr id="3102" name="Picture 30" descr="Öğrenci Not Bilgisi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8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334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304800</xdr:colOff>
      <xdr:row>15</xdr:row>
      <xdr:rowOff>304800</xdr:rowOff>
    </xdr:to>
    <xdr:pic>
      <xdr:nvPicPr>
        <xdr:cNvPr id="3104" name="Picture 32" descr="Öğrenci Not Bilgisi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8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638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304800</xdr:colOff>
      <xdr:row>17</xdr:row>
      <xdr:rowOff>0</xdr:rowOff>
    </xdr:to>
    <xdr:pic>
      <xdr:nvPicPr>
        <xdr:cNvPr id="3106" name="Picture 34" descr="Öğrenci Not Bilgisi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8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09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304800</xdr:colOff>
      <xdr:row>17</xdr:row>
      <xdr:rowOff>304800</xdr:rowOff>
    </xdr:to>
    <xdr:pic>
      <xdr:nvPicPr>
        <xdr:cNvPr id="3108" name="Picture 36" descr="Öğrenci Not Bilgisi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8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400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304800</xdr:colOff>
      <xdr:row>18</xdr:row>
      <xdr:rowOff>304800</xdr:rowOff>
    </xdr:to>
    <xdr:pic>
      <xdr:nvPicPr>
        <xdr:cNvPr id="3110" name="Picture 38" descr="Öğrenci Not Bilgisi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8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858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304800</xdr:colOff>
      <xdr:row>20</xdr:row>
      <xdr:rowOff>0</xdr:rowOff>
    </xdr:to>
    <xdr:pic>
      <xdr:nvPicPr>
        <xdr:cNvPr id="3112" name="Picture 40" descr="Öğrenci Not Bilgisi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8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315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304800</xdr:colOff>
      <xdr:row>20</xdr:row>
      <xdr:rowOff>304800</xdr:rowOff>
    </xdr:to>
    <xdr:pic>
      <xdr:nvPicPr>
        <xdr:cNvPr id="3114" name="Picture 42" descr="Öğrenci Not Bilgisi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8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620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304800</xdr:colOff>
      <xdr:row>22</xdr:row>
      <xdr:rowOff>0</xdr:rowOff>
    </xdr:to>
    <xdr:pic>
      <xdr:nvPicPr>
        <xdr:cNvPr id="3116" name="Picture 44" descr="Öğrenci Not Bilgisi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8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8077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304800</xdr:colOff>
      <xdr:row>22</xdr:row>
      <xdr:rowOff>304800</xdr:rowOff>
    </xdr:to>
    <xdr:pic>
      <xdr:nvPicPr>
        <xdr:cNvPr id="3118" name="Picture 46" descr="Öğrenci Not Bilgisi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00000000-0008-0000-08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8382000"/>
          <a:ext cx="304800" cy="3048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17</xdr:col>
      <xdr:colOff>304800</xdr:colOff>
      <xdr:row>1</xdr:row>
      <xdr:rowOff>0</xdr:rowOff>
    </xdr:to>
    <xdr:pic>
      <xdr:nvPicPr>
        <xdr:cNvPr id="4098" name="Picture 2" descr="Öğrenci Not Bilgisi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304800</xdr:colOff>
      <xdr:row>1</xdr:row>
      <xdr:rowOff>304800</xdr:rowOff>
    </xdr:to>
    <xdr:pic>
      <xdr:nvPicPr>
        <xdr:cNvPr id="4100" name="Picture 4" descr="Öğrenci Not Bilgisi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9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04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304800</xdr:colOff>
      <xdr:row>2</xdr:row>
      <xdr:rowOff>304800</xdr:rowOff>
    </xdr:to>
    <xdr:pic>
      <xdr:nvPicPr>
        <xdr:cNvPr id="4102" name="Picture 6" descr="Öğrenci Not Bilgisi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9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6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304800</xdr:colOff>
      <xdr:row>3</xdr:row>
      <xdr:rowOff>304800</xdr:rowOff>
    </xdr:to>
    <xdr:pic>
      <xdr:nvPicPr>
        <xdr:cNvPr id="4104" name="Picture 8" descr="Öğrenci Not Bilgisi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9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219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304800</xdr:colOff>
      <xdr:row>4</xdr:row>
      <xdr:rowOff>304800</xdr:rowOff>
    </xdr:to>
    <xdr:pic>
      <xdr:nvPicPr>
        <xdr:cNvPr id="4106" name="Picture 10" descr="Öğrenci Not Bilgisi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900-00000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1676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304800</xdr:colOff>
      <xdr:row>6</xdr:row>
      <xdr:rowOff>0</xdr:rowOff>
    </xdr:to>
    <xdr:pic>
      <xdr:nvPicPr>
        <xdr:cNvPr id="4108" name="Picture 12" descr="Öğrenci Not Bilgisi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9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286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304800</xdr:colOff>
      <xdr:row>7</xdr:row>
      <xdr:rowOff>0</xdr:rowOff>
    </xdr:to>
    <xdr:pic>
      <xdr:nvPicPr>
        <xdr:cNvPr id="4110" name="Picture 14" descr="Öğrenci Not Bilgisi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00000000-0008-0000-0900-00000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590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304800</xdr:colOff>
      <xdr:row>7</xdr:row>
      <xdr:rowOff>304800</xdr:rowOff>
    </xdr:to>
    <xdr:pic>
      <xdr:nvPicPr>
        <xdr:cNvPr id="4112" name="Picture 16" descr="Öğrenci Not Bilgisi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00000000-0008-0000-0900-00001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2895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304800</xdr:colOff>
      <xdr:row>9</xdr:row>
      <xdr:rowOff>0</xdr:rowOff>
    </xdr:to>
    <xdr:pic>
      <xdr:nvPicPr>
        <xdr:cNvPr id="4114" name="Picture 18" descr="Öğrenci Not Bilgisi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00000000-0008-0000-0900-00001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352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0</xdr:rowOff>
    </xdr:to>
    <xdr:pic>
      <xdr:nvPicPr>
        <xdr:cNvPr id="4116" name="Picture 20" descr="Öğrenci Not Bilgisi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00000000-0008-0000-0900-00001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657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304800</xdr:colOff>
      <xdr:row>11</xdr:row>
      <xdr:rowOff>0</xdr:rowOff>
    </xdr:to>
    <xdr:pic>
      <xdr:nvPicPr>
        <xdr:cNvPr id="4118" name="Picture 22" descr="Öğrenci Not Bilgisi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00000000-0008-0000-0900-00001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3962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304800</xdr:colOff>
      <xdr:row>12</xdr:row>
      <xdr:rowOff>0</xdr:rowOff>
    </xdr:to>
    <xdr:pic>
      <xdr:nvPicPr>
        <xdr:cNvPr id="4120" name="Picture 24" descr="Öğrenci Not Bilgisi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00000000-0008-0000-0900-00001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267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304800</xdr:colOff>
      <xdr:row>13</xdr:row>
      <xdr:rowOff>0</xdr:rowOff>
    </xdr:to>
    <xdr:pic>
      <xdr:nvPicPr>
        <xdr:cNvPr id="4122" name="Picture 26" descr="Öğrenci Not Bilgisi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00000000-0008-0000-0900-00001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57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304800</xdr:colOff>
      <xdr:row>14</xdr:row>
      <xdr:rowOff>0</xdr:rowOff>
    </xdr:to>
    <xdr:pic>
      <xdr:nvPicPr>
        <xdr:cNvPr id="4124" name="Picture 28" descr="Öğrenci Not Bilgisi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900-00001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4876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304800</xdr:colOff>
      <xdr:row>15</xdr:row>
      <xdr:rowOff>0</xdr:rowOff>
    </xdr:to>
    <xdr:pic>
      <xdr:nvPicPr>
        <xdr:cNvPr id="4126" name="Picture 30" descr="Öğrenci Not Bilgisi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00000000-0008-0000-0900-00001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181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304800</xdr:colOff>
      <xdr:row>16</xdr:row>
      <xdr:rowOff>0</xdr:rowOff>
    </xdr:to>
    <xdr:pic>
      <xdr:nvPicPr>
        <xdr:cNvPr id="4128" name="Picture 32" descr="Öğrenci Not Bilgisi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00000000-0008-0000-0900-00002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486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304800</xdr:colOff>
      <xdr:row>16</xdr:row>
      <xdr:rowOff>304800</xdr:rowOff>
    </xdr:to>
    <xdr:pic>
      <xdr:nvPicPr>
        <xdr:cNvPr id="4130" name="Picture 34" descr="Öğrenci Not Bilgisi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900-00002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5791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304800</xdr:colOff>
      <xdr:row>17</xdr:row>
      <xdr:rowOff>304800</xdr:rowOff>
    </xdr:to>
    <xdr:pic>
      <xdr:nvPicPr>
        <xdr:cNvPr id="4132" name="Picture 36" descr="Öğrenci Not Bilgisi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00000000-0008-0000-0900-00002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248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304800</xdr:colOff>
      <xdr:row>18</xdr:row>
      <xdr:rowOff>304800</xdr:rowOff>
    </xdr:to>
    <xdr:pic>
      <xdr:nvPicPr>
        <xdr:cNvPr id="4134" name="Picture 38" descr="Öğrenci Not Bilgisi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900-00002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6705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304800</xdr:colOff>
      <xdr:row>20</xdr:row>
      <xdr:rowOff>0</xdr:rowOff>
    </xdr:to>
    <xdr:pic>
      <xdr:nvPicPr>
        <xdr:cNvPr id="4136" name="Picture 40" descr="Öğrenci Not Bilgisi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00000000-0008-0000-0900-00002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162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304800</xdr:colOff>
      <xdr:row>20</xdr:row>
      <xdr:rowOff>304800</xdr:rowOff>
    </xdr:to>
    <xdr:pic>
      <xdr:nvPicPr>
        <xdr:cNvPr id="4138" name="Picture 42" descr="Öğrenci Not Bilgisi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900-00002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7467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304800</xdr:colOff>
      <xdr:row>22</xdr:row>
      <xdr:rowOff>0</xdr:rowOff>
    </xdr:to>
    <xdr:pic>
      <xdr:nvPicPr>
        <xdr:cNvPr id="4140" name="Picture 44" descr="Öğrenci Not Bilgisi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xmlns="" id="{00000000-0008-0000-0900-00002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8077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304800</xdr:colOff>
      <xdr:row>22</xdr:row>
      <xdr:rowOff>304800</xdr:rowOff>
    </xdr:to>
    <xdr:pic>
      <xdr:nvPicPr>
        <xdr:cNvPr id="4142" name="Picture 46" descr="Öğrenci Not Bilgisi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00000000-0008-0000-0900-00002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83820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304800</xdr:colOff>
      <xdr:row>24</xdr:row>
      <xdr:rowOff>0</xdr:rowOff>
    </xdr:to>
    <xdr:pic>
      <xdr:nvPicPr>
        <xdr:cNvPr id="4144" name="Picture 48" descr="Öğrenci Not Bilgisi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xmlns="" id="{00000000-0008-0000-0900-000030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88392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304800</xdr:colOff>
      <xdr:row>24</xdr:row>
      <xdr:rowOff>304800</xdr:rowOff>
    </xdr:to>
    <xdr:pic>
      <xdr:nvPicPr>
        <xdr:cNvPr id="4146" name="Picture 50" descr="Öğrenci Not Bilgisi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00000000-0008-0000-0900-00003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63200" y="9144000"/>
          <a:ext cx="30480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ometriarsivi.com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0.xml"/><Relationship Id="rId13" Type="http://schemas.openxmlformats.org/officeDocument/2006/relationships/control" Target="../activeX/activeX55.xml"/><Relationship Id="rId18" Type="http://schemas.openxmlformats.org/officeDocument/2006/relationships/control" Target="../activeX/activeX60.xml"/><Relationship Id="rId26" Type="http://schemas.openxmlformats.org/officeDocument/2006/relationships/control" Target="../activeX/activeX68.xml"/><Relationship Id="rId3" Type="http://schemas.openxmlformats.org/officeDocument/2006/relationships/control" Target="../activeX/activeX45.xml"/><Relationship Id="rId21" Type="http://schemas.openxmlformats.org/officeDocument/2006/relationships/control" Target="../activeX/activeX63.xml"/><Relationship Id="rId7" Type="http://schemas.openxmlformats.org/officeDocument/2006/relationships/control" Target="../activeX/activeX49.xml"/><Relationship Id="rId12" Type="http://schemas.openxmlformats.org/officeDocument/2006/relationships/control" Target="../activeX/activeX54.xml"/><Relationship Id="rId17" Type="http://schemas.openxmlformats.org/officeDocument/2006/relationships/control" Target="../activeX/activeX59.xml"/><Relationship Id="rId25" Type="http://schemas.openxmlformats.org/officeDocument/2006/relationships/control" Target="../activeX/activeX67.xml"/><Relationship Id="rId2" Type="http://schemas.openxmlformats.org/officeDocument/2006/relationships/vmlDrawing" Target="../drawings/vmlDrawing3.vml"/><Relationship Id="rId16" Type="http://schemas.openxmlformats.org/officeDocument/2006/relationships/control" Target="../activeX/activeX58.xml"/><Relationship Id="rId20" Type="http://schemas.openxmlformats.org/officeDocument/2006/relationships/control" Target="../activeX/activeX62.xml"/><Relationship Id="rId1" Type="http://schemas.openxmlformats.org/officeDocument/2006/relationships/drawing" Target="../drawings/drawing9.xml"/><Relationship Id="rId6" Type="http://schemas.openxmlformats.org/officeDocument/2006/relationships/control" Target="../activeX/activeX48.xml"/><Relationship Id="rId11" Type="http://schemas.openxmlformats.org/officeDocument/2006/relationships/control" Target="../activeX/activeX53.xml"/><Relationship Id="rId24" Type="http://schemas.openxmlformats.org/officeDocument/2006/relationships/control" Target="../activeX/activeX66.xml"/><Relationship Id="rId5" Type="http://schemas.openxmlformats.org/officeDocument/2006/relationships/control" Target="../activeX/activeX47.xml"/><Relationship Id="rId15" Type="http://schemas.openxmlformats.org/officeDocument/2006/relationships/control" Target="../activeX/activeX57.xml"/><Relationship Id="rId23" Type="http://schemas.openxmlformats.org/officeDocument/2006/relationships/control" Target="../activeX/activeX65.xml"/><Relationship Id="rId10" Type="http://schemas.openxmlformats.org/officeDocument/2006/relationships/control" Target="../activeX/activeX52.xml"/><Relationship Id="rId19" Type="http://schemas.openxmlformats.org/officeDocument/2006/relationships/control" Target="../activeX/activeX61.xml"/><Relationship Id="rId4" Type="http://schemas.openxmlformats.org/officeDocument/2006/relationships/control" Target="../activeX/activeX46.xml"/><Relationship Id="rId9" Type="http://schemas.openxmlformats.org/officeDocument/2006/relationships/control" Target="../activeX/activeX51.xml"/><Relationship Id="rId14" Type="http://schemas.openxmlformats.org/officeDocument/2006/relationships/control" Target="../activeX/activeX56.xml"/><Relationship Id="rId22" Type="http://schemas.openxmlformats.org/officeDocument/2006/relationships/control" Target="../activeX/activeX64.xml"/><Relationship Id="rId27" Type="http://schemas.openxmlformats.org/officeDocument/2006/relationships/control" Target="../activeX/activeX69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79.xml"/><Relationship Id="rId18" Type="http://schemas.openxmlformats.org/officeDocument/2006/relationships/control" Target="../activeX/activeX84.xml"/><Relationship Id="rId26" Type="http://schemas.openxmlformats.org/officeDocument/2006/relationships/control" Target="../activeX/activeX92.xml"/><Relationship Id="rId39" Type="http://schemas.openxmlformats.org/officeDocument/2006/relationships/control" Target="../activeX/activeX105.xml"/><Relationship Id="rId3" Type="http://schemas.openxmlformats.org/officeDocument/2006/relationships/vmlDrawing" Target="../drawings/vmlDrawing4.vml"/><Relationship Id="rId21" Type="http://schemas.openxmlformats.org/officeDocument/2006/relationships/control" Target="../activeX/activeX87.xml"/><Relationship Id="rId34" Type="http://schemas.openxmlformats.org/officeDocument/2006/relationships/control" Target="../activeX/activeX100.xml"/><Relationship Id="rId42" Type="http://schemas.openxmlformats.org/officeDocument/2006/relationships/control" Target="../activeX/activeX108.xml"/><Relationship Id="rId47" Type="http://schemas.openxmlformats.org/officeDocument/2006/relationships/control" Target="../activeX/activeX113.xml"/><Relationship Id="rId50" Type="http://schemas.openxmlformats.org/officeDocument/2006/relationships/control" Target="../activeX/activeX116.xml"/><Relationship Id="rId7" Type="http://schemas.openxmlformats.org/officeDocument/2006/relationships/control" Target="../activeX/activeX73.xml"/><Relationship Id="rId12" Type="http://schemas.openxmlformats.org/officeDocument/2006/relationships/control" Target="../activeX/activeX78.xml"/><Relationship Id="rId17" Type="http://schemas.openxmlformats.org/officeDocument/2006/relationships/control" Target="../activeX/activeX83.xml"/><Relationship Id="rId25" Type="http://schemas.openxmlformats.org/officeDocument/2006/relationships/control" Target="../activeX/activeX91.xml"/><Relationship Id="rId33" Type="http://schemas.openxmlformats.org/officeDocument/2006/relationships/control" Target="../activeX/activeX99.xml"/><Relationship Id="rId38" Type="http://schemas.openxmlformats.org/officeDocument/2006/relationships/control" Target="../activeX/activeX104.xml"/><Relationship Id="rId46" Type="http://schemas.openxmlformats.org/officeDocument/2006/relationships/control" Target="../activeX/activeX112.xml"/><Relationship Id="rId2" Type="http://schemas.openxmlformats.org/officeDocument/2006/relationships/drawing" Target="../drawings/drawing10.xml"/><Relationship Id="rId16" Type="http://schemas.openxmlformats.org/officeDocument/2006/relationships/control" Target="../activeX/activeX82.xml"/><Relationship Id="rId20" Type="http://schemas.openxmlformats.org/officeDocument/2006/relationships/control" Target="../activeX/activeX86.xml"/><Relationship Id="rId29" Type="http://schemas.openxmlformats.org/officeDocument/2006/relationships/control" Target="../activeX/activeX95.xml"/><Relationship Id="rId41" Type="http://schemas.openxmlformats.org/officeDocument/2006/relationships/control" Target="../activeX/activeX107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72.xml"/><Relationship Id="rId11" Type="http://schemas.openxmlformats.org/officeDocument/2006/relationships/control" Target="../activeX/activeX77.xml"/><Relationship Id="rId24" Type="http://schemas.openxmlformats.org/officeDocument/2006/relationships/control" Target="../activeX/activeX90.xml"/><Relationship Id="rId32" Type="http://schemas.openxmlformats.org/officeDocument/2006/relationships/control" Target="../activeX/activeX98.xml"/><Relationship Id="rId37" Type="http://schemas.openxmlformats.org/officeDocument/2006/relationships/control" Target="../activeX/activeX103.xml"/><Relationship Id="rId40" Type="http://schemas.openxmlformats.org/officeDocument/2006/relationships/control" Target="../activeX/activeX106.xml"/><Relationship Id="rId45" Type="http://schemas.openxmlformats.org/officeDocument/2006/relationships/control" Target="../activeX/activeX111.xml"/><Relationship Id="rId5" Type="http://schemas.openxmlformats.org/officeDocument/2006/relationships/control" Target="../activeX/activeX71.xml"/><Relationship Id="rId15" Type="http://schemas.openxmlformats.org/officeDocument/2006/relationships/control" Target="../activeX/activeX81.xml"/><Relationship Id="rId23" Type="http://schemas.openxmlformats.org/officeDocument/2006/relationships/control" Target="../activeX/activeX89.xml"/><Relationship Id="rId28" Type="http://schemas.openxmlformats.org/officeDocument/2006/relationships/control" Target="../activeX/activeX94.xml"/><Relationship Id="rId36" Type="http://schemas.openxmlformats.org/officeDocument/2006/relationships/control" Target="../activeX/activeX102.xml"/><Relationship Id="rId49" Type="http://schemas.openxmlformats.org/officeDocument/2006/relationships/control" Target="../activeX/activeX115.xml"/><Relationship Id="rId10" Type="http://schemas.openxmlformats.org/officeDocument/2006/relationships/control" Target="../activeX/activeX76.xml"/><Relationship Id="rId19" Type="http://schemas.openxmlformats.org/officeDocument/2006/relationships/control" Target="../activeX/activeX85.xml"/><Relationship Id="rId31" Type="http://schemas.openxmlformats.org/officeDocument/2006/relationships/control" Target="../activeX/activeX97.xml"/><Relationship Id="rId44" Type="http://schemas.openxmlformats.org/officeDocument/2006/relationships/control" Target="../activeX/activeX110.xml"/><Relationship Id="rId4" Type="http://schemas.openxmlformats.org/officeDocument/2006/relationships/control" Target="../activeX/activeX70.xml"/><Relationship Id="rId9" Type="http://schemas.openxmlformats.org/officeDocument/2006/relationships/control" Target="../activeX/activeX75.xml"/><Relationship Id="rId14" Type="http://schemas.openxmlformats.org/officeDocument/2006/relationships/control" Target="../activeX/activeX80.xml"/><Relationship Id="rId22" Type="http://schemas.openxmlformats.org/officeDocument/2006/relationships/control" Target="../activeX/activeX88.xml"/><Relationship Id="rId27" Type="http://schemas.openxmlformats.org/officeDocument/2006/relationships/control" Target="../activeX/activeX93.xml"/><Relationship Id="rId30" Type="http://schemas.openxmlformats.org/officeDocument/2006/relationships/control" Target="../activeX/activeX96.xml"/><Relationship Id="rId35" Type="http://schemas.openxmlformats.org/officeDocument/2006/relationships/control" Target="../activeX/activeX101.xml"/><Relationship Id="rId43" Type="http://schemas.openxmlformats.org/officeDocument/2006/relationships/control" Target="../activeX/activeX109.xml"/><Relationship Id="rId48" Type="http://schemas.openxmlformats.org/officeDocument/2006/relationships/control" Target="../activeX/activeX114.xml"/><Relationship Id="rId8" Type="http://schemas.openxmlformats.org/officeDocument/2006/relationships/control" Target="../activeX/activeX74.xml"/><Relationship Id="rId51" Type="http://schemas.openxmlformats.org/officeDocument/2006/relationships/control" Target="../activeX/activeX117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23.xml"/><Relationship Id="rId13" Type="http://schemas.openxmlformats.org/officeDocument/2006/relationships/control" Target="../activeX/activeX128.xml"/><Relationship Id="rId18" Type="http://schemas.openxmlformats.org/officeDocument/2006/relationships/control" Target="../activeX/activeX133.xml"/><Relationship Id="rId26" Type="http://schemas.openxmlformats.org/officeDocument/2006/relationships/control" Target="../activeX/activeX141.xml"/><Relationship Id="rId39" Type="http://schemas.openxmlformats.org/officeDocument/2006/relationships/control" Target="../activeX/activeX154.xml"/><Relationship Id="rId3" Type="http://schemas.openxmlformats.org/officeDocument/2006/relationships/control" Target="../activeX/activeX118.xml"/><Relationship Id="rId21" Type="http://schemas.openxmlformats.org/officeDocument/2006/relationships/control" Target="../activeX/activeX136.xml"/><Relationship Id="rId34" Type="http://schemas.openxmlformats.org/officeDocument/2006/relationships/control" Target="../activeX/activeX149.xml"/><Relationship Id="rId42" Type="http://schemas.openxmlformats.org/officeDocument/2006/relationships/control" Target="../activeX/activeX157.xml"/><Relationship Id="rId47" Type="http://schemas.openxmlformats.org/officeDocument/2006/relationships/control" Target="../activeX/activeX162.xml"/><Relationship Id="rId7" Type="http://schemas.openxmlformats.org/officeDocument/2006/relationships/control" Target="../activeX/activeX122.xml"/><Relationship Id="rId12" Type="http://schemas.openxmlformats.org/officeDocument/2006/relationships/control" Target="../activeX/activeX127.xml"/><Relationship Id="rId17" Type="http://schemas.openxmlformats.org/officeDocument/2006/relationships/control" Target="../activeX/activeX132.xml"/><Relationship Id="rId25" Type="http://schemas.openxmlformats.org/officeDocument/2006/relationships/control" Target="../activeX/activeX140.xml"/><Relationship Id="rId33" Type="http://schemas.openxmlformats.org/officeDocument/2006/relationships/control" Target="../activeX/activeX148.xml"/><Relationship Id="rId38" Type="http://schemas.openxmlformats.org/officeDocument/2006/relationships/control" Target="../activeX/activeX153.xml"/><Relationship Id="rId46" Type="http://schemas.openxmlformats.org/officeDocument/2006/relationships/control" Target="../activeX/activeX161.xml"/><Relationship Id="rId2" Type="http://schemas.openxmlformats.org/officeDocument/2006/relationships/vmlDrawing" Target="../drawings/vmlDrawing5.vml"/><Relationship Id="rId16" Type="http://schemas.openxmlformats.org/officeDocument/2006/relationships/control" Target="../activeX/activeX131.xml"/><Relationship Id="rId20" Type="http://schemas.openxmlformats.org/officeDocument/2006/relationships/control" Target="../activeX/activeX135.xml"/><Relationship Id="rId29" Type="http://schemas.openxmlformats.org/officeDocument/2006/relationships/control" Target="../activeX/activeX144.xml"/><Relationship Id="rId41" Type="http://schemas.openxmlformats.org/officeDocument/2006/relationships/control" Target="../activeX/activeX156.xml"/><Relationship Id="rId1" Type="http://schemas.openxmlformats.org/officeDocument/2006/relationships/drawing" Target="../drawings/drawing11.xml"/><Relationship Id="rId6" Type="http://schemas.openxmlformats.org/officeDocument/2006/relationships/control" Target="../activeX/activeX121.xml"/><Relationship Id="rId11" Type="http://schemas.openxmlformats.org/officeDocument/2006/relationships/control" Target="../activeX/activeX126.xml"/><Relationship Id="rId24" Type="http://schemas.openxmlformats.org/officeDocument/2006/relationships/control" Target="../activeX/activeX139.xml"/><Relationship Id="rId32" Type="http://schemas.openxmlformats.org/officeDocument/2006/relationships/control" Target="../activeX/activeX147.xml"/><Relationship Id="rId37" Type="http://schemas.openxmlformats.org/officeDocument/2006/relationships/control" Target="../activeX/activeX152.xml"/><Relationship Id="rId40" Type="http://schemas.openxmlformats.org/officeDocument/2006/relationships/control" Target="../activeX/activeX155.xml"/><Relationship Id="rId45" Type="http://schemas.openxmlformats.org/officeDocument/2006/relationships/control" Target="../activeX/activeX160.xml"/><Relationship Id="rId5" Type="http://schemas.openxmlformats.org/officeDocument/2006/relationships/control" Target="../activeX/activeX120.xml"/><Relationship Id="rId15" Type="http://schemas.openxmlformats.org/officeDocument/2006/relationships/control" Target="../activeX/activeX130.xml"/><Relationship Id="rId23" Type="http://schemas.openxmlformats.org/officeDocument/2006/relationships/control" Target="../activeX/activeX138.xml"/><Relationship Id="rId28" Type="http://schemas.openxmlformats.org/officeDocument/2006/relationships/control" Target="../activeX/activeX143.xml"/><Relationship Id="rId36" Type="http://schemas.openxmlformats.org/officeDocument/2006/relationships/control" Target="../activeX/activeX151.xml"/><Relationship Id="rId10" Type="http://schemas.openxmlformats.org/officeDocument/2006/relationships/control" Target="../activeX/activeX125.xml"/><Relationship Id="rId19" Type="http://schemas.openxmlformats.org/officeDocument/2006/relationships/control" Target="../activeX/activeX134.xml"/><Relationship Id="rId31" Type="http://schemas.openxmlformats.org/officeDocument/2006/relationships/control" Target="../activeX/activeX146.xml"/><Relationship Id="rId44" Type="http://schemas.openxmlformats.org/officeDocument/2006/relationships/control" Target="../activeX/activeX159.xml"/><Relationship Id="rId4" Type="http://schemas.openxmlformats.org/officeDocument/2006/relationships/control" Target="../activeX/activeX119.xml"/><Relationship Id="rId9" Type="http://schemas.openxmlformats.org/officeDocument/2006/relationships/control" Target="../activeX/activeX124.xml"/><Relationship Id="rId14" Type="http://schemas.openxmlformats.org/officeDocument/2006/relationships/control" Target="../activeX/activeX129.xml"/><Relationship Id="rId22" Type="http://schemas.openxmlformats.org/officeDocument/2006/relationships/control" Target="../activeX/activeX137.xml"/><Relationship Id="rId27" Type="http://schemas.openxmlformats.org/officeDocument/2006/relationships/control" Target="../activeX/activeX142.xml"/><Relationship Id="rId30" Type="http://schemas.openxmlformats.org/officeDocument/2006/relationships/control" Target="../activeX/activeX145.xml"/><Relationship Id="rId35" Type="http://schemas.openxmlformats.org/officeDocument/2006/relationships/control" Target="../activeX/activeX150.xml"/><Relationship Id="rId43" Type="http://schemas.openxmlformats.org/officeDocument/2006/relationships/control" Target="../activeX/activeX158.xm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173.xml"/><Relationship Id="rId18" Type="http://schemas.openxmlformats.org/officeDocument/2006/relationships/control" Target="../activeX/activeX178.xml"/><Relationship Id="rId26" Type="http://schemas.openxmlformats.org/officeDocument/2006/relationships/control" Target="../activeX/activeX186.xml"/><Relationship Id="rId39" Type="http://schemas.openxmlformats.org/officeDocument/2006/relationships/control" Target="../activeX/activeX199.xml"/><Relationship Id="rId3" Type="http://schemas.openxmlformats.org/officeDocument/2006/relationships/control" Target="../activeX/activeX163.xml"/><Relationship Id="rId21" Type="http://schemas.openxmlformats.org/officeDocument/2006/relationships/control" Target="../activeX/activeX181.xml"/><Relationship Id="rId34" Type="http://schemas.openxmlformats.org/officeDocument/2006/relationships/control" Target="../activeX/activeX194.xml"/><Relationship Id="rId42" Type="http://schemas.openxmlformats.org/officeDocument/2006/relationships/control" Target="../activeX/activeX202.xml"/><Relationship Id="rId47" Type="http://schemas.openxmlformats.org/officeDocument/2006/relationships/control" Target="../activeX/activeX207.xml"/><Relationship Id="rId50" Type="http://schemas.openxmlformats.org/officeDocument/2006/relationships/control" Target="../activeX/activeX210.xml"/><Relationship Id="rId7" Type="http://schemas.openxmlformats.org/officeDocument/2006/relationships/control" Target="../activeX/activeX167.xml"/><Relationship Id="rId12" Type="http://schemas.openxmlformats.org/officeDocument/2006/relationships/control" Target="../activeX/activeX172.xml"/><Relationship Id="rId17" Type="http://schemas.openxmlformats.org/officeDocument/2006/relationships/control" Target="../activeX/activeX177.xml"/><Relationship Id="rId25" Type="http://schemas.openxmlformats.org/officeDocument/2006/relationships/control" Target="../activeX/activeX185.xml"/><Relationship Id="rId33" Type="http://schemas.openxmlformats.org/officeDocument/2006/relationships/control" Target="../activeX/activeX193.xml"/><Relationship Id="rId38" Type="http://schemas.openxmlformats.org/officeDocument/2006/relationships/control" Target="../activeX/activeX198.xml"/><Relationship Id="rId46" Type="http://schemas.openxmlformats.org/officeDocument/2006/relationships/control" Target="../activeX/activeX206.xml"/><Relationship Id="rId2" Type="http://schemas.openxmlformats.org/officeDocument/2006/relationships/vmlDrawing" Target="../drawings/vmlDrawing6.vml"/><Relationship Id="rId16" Type="http://schemas.openxmlformats.org/officeDocument/2006/relationships/control" Target="../activeX/activeX176.xml"/><Relationship Id="rId20" Type="http://schemas.openxmlformats.org/officeDocument/2006/relationships/control" Target="../activeX/activeX180.xml"/><Relationship Id="rId29" Type="http://schemas.openxmlformats.org/officeDocument/2006/relationships/control" Target="../activeX/activeX189.xml"/><Relationship Id="rId41" Type="http://schemas.openxmlformats.org/officeDocument/2006/relationships/control" Target="../activeX/activeX201.xml"/><Relationship Id="rId1" Type="http://schemas.openxmlformats.org/officeDocument/2006/relationships/drawing" Target="../drawings/drawing12.xml"/><Relationship Id="rId6" Type="http://schemas.openxmlformats.org/officeDocument/2006/relationships/control" Target="../activeX/activeX166.xml"/><Relationship Id="rId11" Type="http://schemas.openxmlformats.org/officeDocument/2006/relationships/control" Target="../activeX/activeX171.xml"/><Relationship Id="rId24" Type="http://schemas.openxmlformats.org/officeDocument/2006/relationships/control" Target="../activeX/activeX184.xml"/><Relationship Id="rId32" Type="http://schemas.openxmlformats.org/officeDocument/2006/relationships/control" Target="../activeX/activeX192.xml"/><Relationship Id="rId37" Type="http://schemas.openxmlformats.org/officeDocument/2006/relationships/control" Target="../activeX/activeX197.xml"/><Relationship Id="rId40" Type="http://schemas.openxmlformats.org/officeDocument/2006/relationships/control" Target="../activeX/activeX200.xml"/><Relationship Id="rId45" Type="http://schemas.openxmlformats.org/officeDocument/2006/relationships/control" Target="../activeX/activeX205.xml"/><Relationship Id="rId5" Type="http://schemas.openxmlformats.org/officeDocument/2006/relationships/control" Target="../activeX/activeX165.xml"/><Relationship Id="rId15" Type="http://schemas.openxmlformats.org/officeDocument/2006/relationships/control" Target="../activeX/activeX175.xml"/><Relationship Id="rId23" Type="http://schemas.openxmlformats.org/officeDocument/2006/relationships/control" Target="../activeX/activeX183.xml"/><Relationship Id="rId28" Type="http://schemas.openxmlformats.org/officeDocument/2006/relationships/control" Target="../activeX/activeX188.xml"/><Relationship Id="rId36" Type="http://schemas.openxmlformats.org/officeDocument/2006/relationships/control" Target="../activeX/activeX196.xml"/><Relationship Id="rId49" Type="http://schemas.openxmlformats.org/officeDocument/2006/relationships/control" Target="../activeX/activeX209.xml"/><Relationship Id="rId10" Type="http://schemas.openxmlformats.org/officeDocument/2006/relationships/control" Target="../activeX/activeX170.xml"/><Relationship Id="rId19" Type="http://schemas.openxmlformats.org/officeDocument/2006/relationships/control" Target="../activeX/activeX179.xml"/><Relationship Id="rId31" Type="http://schemas.openxmlformats.org/officeDocument/2006/relationships/control" Target="../activeX/activeX191.xml"/><Relationship Id="rId44" Type="http://schemas.openxmlformats.org/officeDocument/2006/relationships/control" Target="../activeX/activeX204.xml"/><Relationship Id="rId52" Type="http://schemas.openxmlformats.org/officeDocument/2006/relationships/control" Target="../activeX/activeX212.xml"/><Relationship Id="rId4" Type="http://schemas.openxmlformats.org/officeDocument/2006/relationships/control" Target="../activeX/activeX164.xml"/><Relationship Id="rId9" Type="http://schemas.openxmlformats.org/officeDocument/2006/relationships/control" Target="../activeX/activeX169.xml"/><Relationship Id="rId14" Type="http://schemas.openxmlformats.org/officeDocument/2006/relationships/control" Target="../activeX/activeX174.xml"/><Relationship Id="rId22" Type="http://schemas.openxmlformats.org/officeDocument/2006/relationships/control" Target="../activeX/activeX182.xml"/><Relationship Id="rId27" Type="http://schemas.openxmlformats.org/officeDocument/2006/relationships/control" Target="../activeX/activeX187.xml"/><Relationship Id="rId30" Type="http://schemas.openxmlformats.org/officeDocument/2006/relationships/control" Target="../activeX/activeX190.xml"/><Relationship Id="rId35" Type="http://schemas.openxmlformats.org/officeDocument/2006/relationships/control" Target="../activeX/activeX195.xml"/><Relationship Id="rId43" Type="http://schemas.openxmlformats.org/officeDocument/2006/relationships/control" Target="../activeX/activeX203.xml"/><Relationship Id="rId48" Type="http://schemas.openxmlformats.org/officeDocument/2006/relationships/control" Target="../activeX/activeX208.xml"/><Relationship Id="rId8" Type="http://schemas.openxmlformats.org/officeDocument/2006/relationships/control" Target="../activeX/activeX168.xml"/><Relationship Id="rId51" Type="http://schemas.openxmlformats.org/officeDocument/2006/relationships/control" Target="../activeX/activeX2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eometriarsivi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geometriarsivi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geometriarsivi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geometriarsivi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geometriarsivi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geometriarsivi.com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18" Type="http://schemas.openxmlformats.org/officeDocument/2006/relationships/control" Target="../activeX/activeX15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8.x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17" Type="http://schemas.openxmlformats.org/officeDocument/2006/relationships/control" Target="../activeX/activeX14.xml"/><Relationship Id="rId2" Type="http://schemas.openxmlformats.org/officeDocument/2006/relationships/drawing" Target="../drawings/drawing7.xml"/><Relationship Id="rId16" Type="http://schemas.openxmlformats.org/officeDocument/2006/relationships/control" Target="../activeX/activeX13.xml"/><Relationship Id="rId20" Type="http://schemas.openxmlformats.org/officeDocument/2006/relationships/control" Target="../activeX/activeX17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24" Type="http://schemas.openxmlformats.org/officeDocument/2006/relationships/control" Target="../activeX/activeX21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12.xml"/><Relationship Id="rId23" Type="http://schemas.openxmlformats.org/officeDocument/2006/relationships/control" Target="../activeX/activeX20.xml"/><Relationship Id="rId10" Type="http://schemas.openxmlformats.org/officeDocument/2006/relationships/control" Target="../activeX/activeX7.xml"/><Relationship Id="rId19" Type="http://schemas.openxmlformats.org/officeDocument/2006/relationships/control" Target="../activeX/activeX1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6.xml"/><Relationship Id="rId13" Type="http://schemas.openxmlformats.org/officeDocument/2006/relationships/control" Target="../activeX/activeX31.xml"/><Relationship Id="rId18" Type="http://schemas.openxmlformats.org/officeDocument/2006/relationships/control" Target="../activeX/activeX36.xml"/><Relationship Id="rId26" Type="http://schemas.openxmlformats.org/officeDocument/2006/relationships/control" Target="../activeX/activeX44.xml"/><Relationship Id="rId3" Type="http://schemas.openxmlformats.org/officeDocument/2006/relationships/vmlDrawing" Target="../drawings/vmlDrawing2.vml"/><Relationship Id="rId21" Type="http://schemas.openxmlformats.org/officeDocument/2006/relationships/control" Target="../activeX/activeX39.xml"/><Relationship Id="rId7" Type="http://schemas.openxmlformats.org/officeDocument/2006/relationships/control" Target="../activeX/activeX25.xml"/><Relationship Id="rId12" Type="http://schemas.openxmlformats.org/officeDocument/2006/relationships/control" Target="../activeX/activeX30.xml"/><Relationship Id="rId17" Type="http://schemas.openxmlformats.org/officeDocument/2006/relationships/control" Target="../activeX/activeX35.xml"/><Relationship Id="rId25" Type="http://schemas.openxmlformats.org/officeDocument/2006/relationships/control" Target="../activeX/activeX43.xml"/><Relationship Id="rId2" Type="http://schemas.openxmlformats.org/officeDocument/2006/relationships/drawing" Target="../drawings/drawing8.xml"/><Relationship Id="rId16" Type="http://schemas.openxmlformats.org/officeDocument/2006/relationships/control" Target="../activeX/activeX34.xml"/><Relationship Id="rId20" Type="http://schemas.openxmlformats.org/officeDocument/2006/relationships/control" Target="../activeX/activeX38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24.xml"/><Relationship Id="rId11" Type="http://schemas.openxmlformats.org/officeDocument/2006/relationships/control" Target="../activeX/activeX29.xml"/><Relationship Id="rId24" Type="http://schemas.openxmlformats.org/officeDocument/2006/relationships/control" Target="../activeX/activeX42.xml"/><Relationship Id="rId5" Type="http://schemas.openxmlformats.org/officeDocument/2006/relationships/control" Target="../activeX/activeX23.xml"/><Relationship Id="rId15" Type="http://schemas.openxmlformats.org/officeDocument/2006/relationships/control" Target="../activeX/activeX33.xml"/><Relationship Id="rId23" Type="http://schemas.openxmlformats.org/officeDocument/2006/relationships/control" Target="../activeX/activeX41.xml"/><Relationship Id="rId10" Type="http://schemas.openxmlformats.org/officeDocument/2006/relationships/control" Target="../activeX/activeX28.xml"/><Relationship Id="rId19" Type="http://schemas.openxmlformats.org/officeDocument/2006/relationships/control" Target="../activeX/activeX37.xml"/><Relationship Id="rId4" Type="http://schemas.openxmlformats.org/officeDocument/2006/relationships/control" Target="../activeX/activeX22.xml"/><Relationship Id="rId9" Type="http://schemas.openxmlformats.org/officeDocument/2006/relationships/control" Target="../activeX/activeX27.xml"/><Relationship Id="rId14" Type="http://schemas.openxmlformats.org/officeDocument/2006/relationships/control" Target="../activeX/activeX32.xml"/><Relationship Id="rId22" Type="http://schemas.openxmlformats.org/officeDocument/2006/relationships/control" Target="../activeX/activeX40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workbookViewId="0">
      <selection activeCell="F14" sqref="F14"/>
    </sheetView>
  </sheetViews>
  <sheetFormatPr defaultColWidth="9.140625" defaultRowHeight="12.75"/>
  <cols>
    <col min="1" max="2" width="9.140625" style="8"/>
    <col min="3" max="3" width="9.7109375" style="8" customWidth="1"/>
    <col min="4" max="4" width="33.85546875" style="8" customWidth="1"/>
    <col min="5" max="5" width="9.140625" style="8"/>
    <col min="6" max="6" width="15.5703125" style="8" customWidth="1"/>
    <col min="7" max="7" width="1.28515625" style="8" customWidth="1"/>
    <col min="8" max="8" width="42.42578125" style="8" customWidth="1"/>
    <col min="9" max="16384" width="9.140625" style="8"/>
  </cols>
  <sheetData>
    <row r="1" spans="1:8" ht="17.25" customHeight="1">
      <c r="A1" s="106"/>
      <c r="B1" s="106"/>
      <c r="C1" s="106"/>
      <c r="D1" s="106"/>
      <c r="E1" s="106"/>
      <c r="F1" s="106"/>
      <c r="G1" s="106"/>
      <c r="H1" s="106"/>
    </row>
    <row r="2" spans="1:8" ht="18">
      <c r="B2" s="112" t="str">
        <f>H6&amp;"  SINIFI ÖĞRENCİ LİSTESİ"</f>
        <v>10-B  SINIFI ÖĞRENCİ LİSTESİ</v>
      </c>
      <c r="C2" s="112"/>
      <c r="D2" s="112"/>
    </row>
    <row r="3" spans="1:8" ht="28.5" customHeight="1">
      <c r="B3" s="107" t="s">
        <v>0</v>
      </c>
      <c r="C3" s="107"/>
      <c r="D3" s="107"/>
      <c r="F3" s="111" t="s">
        <v>1</v>
      </c>
      <c r="G3" s="111"/>
      <c r="H3" s="111"/>
    </row>
    <row r="4" spans="1:8" ht="28.5" customHeight="1">
      <c r="B4" s="15" t="s">
        <v>2</v>
      </c>
      <c r="C4" s="15" t="s">
        <v>3</v>
      </c>
      <c r="D4" s="15" t="s">
        <v>4</v>
      </c>
      <c r="F4" s="46" t="s">
        <v>5</v>
      </c>
      <c r="G4" s="47" t="s">
        <v>6</v>
      </c>
      <c r="H4" s="18" t="s">
        <v>7</v>
      </c>
    </row>
    <row r="5" spans="1:8" ht="14.1" customHeight="1">
      <c r="B5" s="16">
        <v>1</v>
      </c>
      <c r="C5" s="95">
        <v>1024</v>
      </c>
      <c r="D5" s="95" t="s">
        <v>142</v>
      </c>
      <c r="F5" s="48" t="s">
        <v>9</v>
      </c>
      <c r="G5" s="49" t="s">
        <v>6</v>
      </c>
      <c r="H5" s="18" t="s">
        <v>209</v>
      </c>
    </row>
    <row r="6" spans="1:8" ht="14.1" customHeight="1">
      <c r="B6" s="16">
        <v>2</v>
      </c>
      <c r="C6" s="95">
        <v>1029</v>
      </c>
      <c r="D6" s="95" t="s">
        <v>143</v>
      </c>
      <c r="F6" s="48" t="s">
        <v>10</v>
      </c>
      <c r="G6" s="49" t="s">
        <v>6</v>
      </c>
      <c r="H6" s="18" t="s">
        <v>220</v>
      </c>
    </row>
    <row r="7" spans="1:8" ht="14.1" customHeight="1">
      <c r="B7" s="16">
        <v>3</v>
      </c>
      <c r="C7" s="95">
        <v>1030</v>
      </c>
      <c r="D7" s="95" t="s">
        <v>144</v>
      </c>
      <c r="F7" s="48" t="s">
        <v>11</v>
      </c>
      <c r="G7" s="49" t="s">
        <v>6</v>
      </c>
      <c r="H7" s="18" t="s">
        <v>219</v>
      </c>
    </row>
    <row r="8" spans="1:8" ht="14.1" customHeight="1">
      <c r="B8" s="16">
        <v>4</v>
      </c>
      <c r="C8" s="95">
        <v>1032</v>
      </c>
      <c r="D8" s="95" t="s">
        <v>145</v>
      </c>
      <c r="F8" s="48" t="s">
        <v>12</v>
      </c>
      <c r="G8" s="49" t="s">
        <v>6</v>
      </c>
      <c r="H8" s="18" t="s">
        <v>228</v>
      </c>
    </row>
    <row r="9" spans="1:8" ht="14.1" customHeight="1">
      <c r="B9" s="16">
        <v>5</v>
      </c>
      <c r="C9" s="95">
        <v>1036</v>
      </c>
      <c r="D9" s="95" t="s">
        <v>146</v>
      </c>
      <c r="F9" s="48" t="s">
        <v>13</v>
      </c>
      <c r="G9" s="49" t="s">
        <v>6</v>
      </c>
      <c r="H9" s="18" t="s">
        <v>72</v>
      </c>
    </row>
    <row r="10" spans="1:8" ht="14.1" customHeight="1" thickBot="1">
      <c r="B10" s="16">
        <v>6</v>
      </c>
      <c r="C10" s="95">
        <v>1043</v>
      </c>
      <c r="D10" s="95" t="s">
        <v>147</v>
      </c>
      <c r="F10" s="17"/>
    </row>
    <row r="11" spans="1:8" ht="14.1" customHeight="1" thickBot="1">
      <c r="B11" s="16">
        <v>7</v>
      </c>
      <c r="C11" s="95">
        <v>1048</v>
      </c>
      <c r="D11" s="95" t="s">
        <v>148</v>
      </c>
      <c r="F11" s="62" t="s">
        <v>15</v>
      </c>
    </row>
    <row r="12" spans="1:8" ht="14.1" customHeight="1">
      <c r="B12" s="16">
        <v>8</v>
      </c>
      <c r="C12" s="95">
        <v>1054</v>
      </c>
      <c r="D12" s="95" t="s">
        <v>149</v>
      </c>
      <c r="F12" s="63" t="s">
        <v>16</v>
      </c>
      <c r="G12" s="19"/>
      <c r="H12" s="61" t="s">
        <v>17</v>
      </c>
    </row>
    <row r="13" spans="1:8" ht="14.1" customHeight="1">
      <c r="B13" s="16">
        <v>9</v>
      </c>
      <c r="C13" s="95">
        <v>1088</v>
      </c>
      <c r="D13" s="95" t="s">
        <v>151</v>
      </c>
      <c r="F13" s="64" t="s">
        <v>19</v>
      </c>
      <c r="G13" s="108" t="s">
        <v>20</v>
      </c>
      <c r="H13" s="108"/>
    </row>
    <row r="14" spans="1:8" ht="14.1" customHeight="1">
      <c r="B14" s="16">
        <v>10</v>
      </c>
      <c r="C14" s="95">
        <v>1089</v>
      </c>
      <c r="D14" s="95" t="s">
        <v>152</v>
      </c>
      <c r="F14" s="64" t="s">
        <v>21</v>
      </c>
      <c r="G14" s="109" t="s">
        <v>22</v>
      </c>
      <c r="H14" s="110"/>
    </row>
    <row r="15" spans="1:8" ht="14.1" customHeight="1">
      <c r="B15" s="16">
        <v>11</v>
      </c>
      <c r="C15" s="95">
        <v>1097</v>
      </c>
      <c r="D15" s="95" t="s">
        <v>153</v>
      </c>
      <c r="F15" s="64"/>
      <c r="G15" s="1"/>
      <c r="H15" s="9" t="s">
        <v>23</v>
      </c>
    </row>
    <row r="16" spans="1:8" ht="14.1" customHeight="1">
      <c r="B16" s="16">
        <v>12</v>
      </c>
      <c r="C16" s="95">
        <v>1114</v>
      </c>
      <c r="D16" s="95" t="s">
        <v>154</v>
      </c>
      <c r="F16" s="65" t="s">
        <v>25</v>
      </c>
      <c r="G16" s="1"/>
      <c r="H16" s="1"/>
    </row>
    <row r="17" spans="2:6" ht="14.1" customHeight="1">
      <c r="B17" s="16">
        <v>13</v>
      </c>
      <c r="C17" s="95">
        <v>1125</v>
      </c>
      <c r="D17" s="95" t="s">
        <v>155</v>
      </c>
      <c r="F17" s="64" t="s">
        <v>19</v>
      </c>
    </row>
    <row r="18" spans="2:6" ht="14.1" customHeight="1">
      <c r="B18" s="16">
        <v>14</v>
      </c>
      <c r="C18" s="95">
        <v>1141</v>
      </c>
      <c r="D18" s="95" t="s">
        <v>156</v>
      </c>
      <c r="F18" s="64" t="s">
        <v>21</v>
      </c>
    </row>
    <row r="19" spans="2:6" ht="14.1" customHeight="1" thickBot="1">
      <c r="B19" s="16">
        <v>15</v>
      </c>
      <c r="C19" s="95">
        <v>1154</v>
      </c>
      <c r="D19" s="95" t="s">
        <v>157</v>
      </c>
      <c r="F19" s="66"/>
    </row>
    <row r="20" spans="2:6" ht="14.1" customHeight="1">
      <c r="B20" s="16">
        <v>16</v>
      </c>
      <c r="C20" s="95">
        <v>1162</v>
      </c>
      <c r="D20" s="95" t="s">
        <v>158</v>
      </c>
    </row>
    <row r="21" spans="2:6" ht="14.1" customHeight="1">
      <c r="B21" s="16">
        <v>17</v>
      </c>
      <c r="C21" s="95">
        <v>1186</v>
      </c>
      <c r="D21" s="95" t="s">
        <v>159</v>
      </c>
    </row>
    <row r="22" spans="2:6" ht="14.1" customHeight="1">
      <c r="B22" s="16">
        <v>18</v>
      </c>
      <c r="C22" s="95">
        <v>1203</v>
      </c>
      <c r="D22" s="95" t="s">
        <v>160</v>
      </c>
    </row>
    <row r="23" spans="2:6" ht="14.1" customHeight="1">
      <c r="B23" s="16">
        <v>19</v>
      </c>
      <c r="C23" s="95">
        <v>1253</v>
      </c>
      <c r="D23" s="95" t="s">
        <v>161</v>
      </c>
    </row>
    <row r="24" spans="2:6" ht="14.1" customHeight="1">
      <c r="B24" s="16">
        <v>20</v>
      </c>
      <c r="C24" s="95">
        <v>1256</v>
      </c>
      <c r="D24" s="95" t="s">
        <v>162</v>
      </c>
    </row>
    <row r="25" spans="2:6" ht="14.1" customHeight="1">
      <c r="B25" s="16">
        <v>21</v>
      </c>
      <c r="C25" s="95">
        <v>1277</v>
      </c>
      <c r="D25" s="95" t="s">
        <v>163</v>
      </c>
    </row>
    <row r="26" spans="2:6" ht="14.1" customHeight="1">
      <c r="B26" s="16">
        <v>22</v>
      </c>
      <c r="C26" s="95">
        <v>1288</v>
      </c>
      <c r="D26" s="95" t="s">
        <v>164</v>
      </c>
    </row>
    <row r="27" spans="2:6" ht="14.1" customHeight="1">
      <c r="B27" s="16">
        <v>23</v>
      </c>
      <c r="C27" s="96">
        <v>1611</v>
      </c>
      <c r="D27" s="96" t="s">
        <v>165</v>
      </c>
    </row>
    <row r="28" spans="2:6" ht="14.1" customHeight="1">
      <c r="B28" s="16">
        <v>24</v>
      </c>
      <c r="C28" s="95"/>
      <c r="D28" s="95"/>
    </row>
    <row r="29" spans="2:6" ht="14.1" customHeight="1">
      <c r="B29" s="16">
        <v>25</v>
      </c>
      <c r="C29" s="96"/>
      <c r="D29" s="96"/>
    </row>
    <row r="30" spans="2:6" ht="14.1" customHeight="1">
      <c r="B30" s="16">
        <v>26</v>
      </c>
      <c r="C30" s="21"/>
      <c r="D30" s="22"/>
    </row>
    <row r="31" spans="2:6" ht="14.1" customHeight="1">
      <c r="B31" s="16">
        <v>27</v>
      </c>
      <c r="C31" s="21"/>
      <c r="D31" s="22"/>
    </row>
    <row r="32" spans="2:6" ht="14.1" customHeight="1">
      <c r="B32" s="16">
        <v>28</v>
      </c>
      <c r="C32" s="21"/>
      <c r="D32" s="22"/>
    </row>
    <row r="33" spans="2:4" ht="14.1" customHeight="1">
      <c r="B33" s="16">
        <v>29</v>
      </c>
      <c r="C33" s="21"/>
      <c r="D33" s="22"/>
    </row>
    <row r="34" spans="2:4" ht="14.1" customHeight="1">
      <c r="B34" s="16">
        <v>30</v>
      </c>
      <c r="C34" s="21"/>
      <c r="D34" s="22"/>
    </row>
    <row r="35" spans="2:4" ht="14.1" customHeight="1">
      <c r="B35" s="16">
        <v>31</v>
      </c>
      <c r="C35" s="21"/>
      <c r="D35" s="22"/>
    </row>
    <row r="36" spans="2:4" ht="14.1" customHeight="1">
      <c r="B36" s="16">
        <v>32</v>
      </c>
      <c r="C36" s="21"/>
      <c r="D36" s="22"/>
    </row>
    <row r="37" spans="2:4" ht="14.1" customHeight="1">
      <c r="B37" s="16">
        <v>33</v>
      </c>
      <c r="C37" s="21"/>
      <c r="D37" s="22"/>
    </row>
    <row r="38" spans="2:4" ht="14.1" customHeight="1">
      <c r="B38" s="16">
        <v>34</v>
      </c>
      <c r="C38" s="21"/>
      <c r="D38" s="22"/>
    </row>
    <row r="39" spans="2:4" ht="14.1" customHeight="1">
      <c r="B39" s="16">
        <v>35</v>
      </c>
      <c r="C39" s="21"/>
      <c r="D39" s="22"/>
    </row>
    <row r="40" spans="2:4" ht="12" customHeight="1"/>
    <row r="41" spans="2:4" ht="12" customHeight="1"/>
    <row r="42" spans="2:4" ht="12" customHeight="1"/>
    <row r="43" spans="2:4" ht="12" customHeight="1"/>
    <row r="44" spans="2:4" ht="12" customHeight="1"/>
    <row r="45" spans="2:4" ht="12" customHeight="1"/>
    <row r="46" spans="2:4" ht="12" customHeight="1"/>
    <row r="47" spans="2:4" ht="12" customHeight="1"/>
    <row r="48" spans="2:4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</sheetData>
  <sheetProtection sheet="1" objects="1" scenarios="1" selectLockedCells="1"/>
  <mergeCells count="6">
    <mergeCell ref="A1:H1"/>
    <mergeCell ref="B3:D3"/>
    <mergeCell ref="G13:H13"/>
    <mergeCell ref="G14:H14"/>
    <mergeCell ref="F3:H3"/>
    <mergeCell ref="B2:D2"/>
  </mergeCells>
  <hyperlinks>
    <hyperlink ref="G14" r:id="rId1"/>
    <hyperlink ref="F13" location="'1.Dön-1.Sınav'!A1" display="1. Sınav"/>
    <hyperlink ref="F14" location="'1.Dön-2.Sınav'!A1" display="2. Sınav"/>
    <hyperlink ref="F17" location="'2.Dön-1.Sınav'!A1" display="1. Sınav"/>
    <hyperlink ref="F18" location="'2.Dön-2.Sınav'!A1" display="2. Sınav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3"/>
  <dimension ref="A1:R25"/>
  <sheetViews>
    <sheetView topLeftCell="A7" workbookViewId="0">
      <selection sqref="A1:B25"/>
    </sheetView>
  </sheetViews>
  <sheetFormatPr defaultRowHeight="12.75"/>
  <sheetData>
    <row r="1" spans="1:18" ht="24">
      <c r="A1" s="91">
        <v>1005</v>
      </c>
      <c r="B1" s="91" t="s">
        <v>116</v>
      </c>
      <c r="C1" s="93">
        <v>35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76">
        <v>35</v>
      </c>
      <c r="R1" s="77"/>
    </row>
    <row r="2" spans="1:18" ht="36">
      <c r="A2" s="91">
        <v>1008</v>
      </c>
      <c r="B2" s="91" t="s">
        <v>117</v>
      </c>
      <c r="C2" s="93">
        <v>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70">
        <v>5</v>
      </c>
      <c r="R2" s="78"/>
    </row>
    <row r="3" spans="1:18" ht="36">
      <c r="A3" s="91">
        <v>1012</v>
      </c>
      <c r="B3" s="91" t="s">
        <v>118</v>
      </c>
      <c r="C3" s="93">
        <v>25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  <c r="Q3" s="70">
        <v>25</v>
      </c>
      <c r="R3" s="78"/>
    </row>
    <row r="4" spans="1:18" ht="36">
      <c r="A4" s="91">
        <v>1015</v>
      </c>
      <c r="B4" s="91" t="s">
        <v>119</v>
      </c>
      <c r="C4" s="93">
        <v>35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70">
        <v>35</v>
      </c>
      <c r="R4" s="78"/>
    </row>
    <row r="5" spans="1:18" ht="48">
      <c r="A5" s="91">
        <v>1022</v>
      </c>
      <c r="B5" s="91" t="s">
        <v>14</v>
      </c>
      <c r="C5" s="93">
        <v>60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70">
        <v>60</v>
      </c>
      <c r="R5" s="78"/>
    </row>
    <row r="6" spans="1:18" ht="24">
      <c r="A6" s="91">
        <v>1065</v>
      </c>
      <c r="B6" s="91" t="s">
        <v>120</v>
      </c>
      <c r="C6" s="93">
        <v>65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Q6" s="70">
        <v>65</v>
      </c>
      <c r="R6" s="78"/>
    </row>
    <row r="7" spans="1:18" ht="24">
      <c r="A7" s="91">
        <v>1068</v>
      </c>
      <c r="B7" s="91" t="s">
        <v>121</v>
      </c>
      <c r="C7" s="93">
        <v>40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  <c r="Q7" s="70">
        <v>40</v>
      </c>
      <c r="R7" s="78"/>
    </row>
    <row r="8" spans="1:18" ht="36">
      <c r="A8" s="91">
        <v>1072</v>
      </c>
      <c r="B8" s="91" t="s">
        <v>122</v>
      </c>
      <c r="C8" s="93">
        <v>25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70">
        <v>25</v>
      </c>
      <c r="R8" s="78"/>
    </row>
    <row r="9" spans="1:18" ht="24">
      <c r="A9" s="91">
        <v>1083</v>
      </c>
      <c r="B9" s="91" t="s">
        <v>123</v>
      </c>
      <c r="C9" s="93">
        <v>45</v>
      </c>
      <c r="D9" s="68"/>
      <c r="E9" s="68"/>
      <c r="F9" s="68"/>
      <c r="G9" s="68"/>
      <c r="H9" s="68"/>
      <c r="I9" s="68" t="s">
        <v>81</v>
      </c>
      <c r="J9" s="68"/>
      <c r="K9" s="68"/>
      <c r="L9" s="68"/>
      <c r="M9" s="68"/>
      <c r="N9" s="68"/>
      <c r="O9" s="68"/>
      <c r="P9" s="69"/>
      <c r="Q9" s="70">
        <v>45</v>
      </c>
      <c r="R9" s="78"/>
    </row>
    <row r="10" spans="1:18" ht="24">
      <c r="A10" s="91">
        <v>1084</v>
      </c>
      <c r="B10" s="91" t="s">
        <v>124</v>
      </c>
      <c r="C10" s="93">
        <v>30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70">
        <v>30</v>
      </c>
      <c r="R10" s="78"/>
    </row>
    <row r="11" spans="1:18" ht="24">
      <c r="A11" s="91">
        <v>1093</v>
      </c>
      <c r="B11" s="91" t="s">
        <v>125</v>
      </c>
      <c r="C11" s="93">
        <v>45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70">
        <v>45</v>
      </c>
      <c r="R11" s="78"/>
    </row>
    <row r="12" spans="1:18" ht="24">
      <c r="A12" s="91">
        <v>1098</v>
      </c>
      <c r="B12" s="91" t="s">
        <v>126</v>
      </c>
      <c r="C12" s="93" t="s">
        <v>81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70">
        <v>0</v>
      </c>
      <c r="R12" s="78"/>
    </row>
    <row r="13" spans="1:18" ht="24">
      <c r="A13" s="91">
        <v>1104</v>
      </c>
      <c r="B13" s="91" t="s">
        <v>127</v>
      </c>
      <c r="C13" s="93">
        <v>30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70">
        <v>30</v>
      </c>
      <c r="R13" s="78"/>
    </row>
    <row r="14" spans="1:18" ht="24">
      <c r="A14" s="91">
        <v>1117</v>
      </c>
      <c r="B14" s="91" t="s">
        <v>128</v>
      </c>
      <c r="C14" s="93" t="s">
        <v>81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70">
        <v>0</v>
      </c>
      <c r="R14" s="78"/>
    </row>
    <row r="15" spans="1:18" ht="24">
      <c r="A15" s="91">
        <v>1142</v>
      </c>
      <c r="B15" s="91" t="s">
        <v>129</v>
      </c>
      <c r="C15" s="93">
        <v>20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70">
        <v>20</v>
      </c>
      <c r="R15" s="78"/>
    </row>
    <row r="16" spans="1:18" ht="24">
      <c r="A16" s="91">
        <v>1172</v>
      </c>
      <c r="B16" s="91" t="s">
        <v>130</v>
      </c>
      <c r="C16" s="93">
        <v>45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70">
        <v>45</v>
      </c>
      <c r="R16" s="78"/>
    </row>
    <row r="17" spans="1:18" ht="36">
      <c r="A17" s="91">
        <v>1173</v>
      </c>
      <c r="B17" s="91" t="s">
        <v>131</v>
      </c>
      <c r="C17" s="93" t="s">
        <v>81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  <c r="Q17" s="70">
        <v>0</v>
      </c>
      <c r="R17" s="78"/>
    </row>
    <row r="18" spans="1:18" ht="36">
      <c r="A18" s="91">
        <v>1190</v>
      </c>
      <c r="B18" s="91" t="s">
        <v>132</v>
      </c>
      <c r="C18" s="93">
        <v>30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  <c r="Q18" s="70">
        <v>30</v>
      </c>
      <c r="R18" s="78"/>
    </row>
    <row r="19" spans="1:18" ht="36">
      <c r="A19" s="91">
        <v>1192</v>
      </c>
      <c r="B19" s="91" t="s">
        <v>133</v>
      </c>
      <c r="C19" s="93">
        <v>35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  <c r="Q19" s="70">
        <v>35</v>
      </c>
      <c r="R19" s="78"/>
    </row>
    <row r="20" spans="1:18" ht="24">
      <c r="A20" s="91">
        <v>1238</v>
      </c>
      <c r="B20" s="91" t="s">
        <v>134</v>
      </c>
      <c r="C20" s="93">
        <v>35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70">
        <v>35</v>
      </c>
      <c r="R20" s="78"/>
    </row>
    <row r="21" spans="1:18" ht="48">
      <c r="A21" s="91">
        <v>1267</v>
      </c>
      <c r="B21" s="91" t="s">
        <v>135</v>
      </c>
      <c r="C21" s="93">
        <v>30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70">
        <v>30</v>
      </c>
      <c r="R21" s="78"/>
    </row>
    <row r="22" spans="1:18" ht="24">
      <c r="A22" s="91">
        <v>1270</v>
      </c>
      <c r="B22" s="91" t="s">
        <v>136</v>
      </c>
      <c r="C22" s="93" t="s">
        <v>81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70">
        <v>0</v>
      </c>
      <c r="R22" s="78"/>
    </row>
    <row r="23" spans="1:18" ht="36">
      <c r="A23" s="91">
        <v>1278</v>
      </c>
      <c r="B23" s="91" t="s">
        <v>137</v>
      </c>
      <c r="C23" s="93">
        <v>15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9"/>
      <c r="Q23" s="70">
        <v>15</v>
      </c>
      <c r="R23" s="78"/>
    </row>
    <row r="24" spans="1:18" ht="24">
      <c r="A24" s="91">
        <v>1605</v>
      </c>
      <c r="B24" s="91" t="s">
        <v>138</v>
      </c>
      <c r="C24" s="93">
        <v>30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70">
        <v>30</v>
      </c>
      <c r="R24" s="78"/>
    </row>
    <row r="25" spans="1:18" ht="24.75" thickBot="1">
      <c r="A25" s="92">
        <v>1609</v>
      </c>
      <c r="B25" s="92" t="s">
        <v>139</v>
      </c>
      <c r="C25" s="94">
        <v>25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86">
        <v>25</v>
      </c>
      <c r="R25" s="87"/>
    </row>
  </sheetData>
  <pageMargins left="0.7" right="0.7" top="0.75" bottom="0.75" header="0.3" footer="0.3"/>
  <drawing r:id="rId1"/>
  <legacyDrawing r:id="rId2"/>
  <controls>
    <control shapeId="6169" r:id="rId3" name="Control 49"/>
    <control shapeId="6168" r:id="rId4" name="Control 47"/>
    <control shapeId="6167" r:id="rId5" name="Control 45"/>
    <control shapeId="6166" r:id="rId6" name="Control 43"/>
    <control shapeId="6165" r:id="rId7" name="Control 41"/>
    <control shapeId="6164" r:id="rId8" name="Control 39"/>
    <control shapeId="6163" r:id="rId9" name="Control 37"/>
    <control shapeId="6162" r:id="rId10" name="Control 35"/>
    <control shapeId="6161" r:id="rId11" name="Control 33"/>
    <control shapeId="6160" r:id="rId12" name="Control 31"/>
    <control shapeId="6159" r:id="rId13" name="Control 29"/>
    <control shapeId="6158" r:id="rId14" name="Control 27"/>
    <control shapeId="6157" r:id="rId15" name="Control 25"/>
    <control shapeId="6156" r:id="rId16" name="Control 23"/>
    <control shapeId="6155" r:id="rId17" name="Control 21"/>
    <control shapeId="6154" r:id="rId18" name="Control 19"/>
    <control shapeId="6153" r:id="rId19" name="Control 17"/>
    <control shapeId="6152" r:id="rId20" name="Control 15"/>
    <control shapeId="6151" r:id="rId21" name="Control 13"/>
    <control shapeId="6150" r:id="rId22" name="Control 11"/>
    <control shapeId="6149" r:id="rId23" name="Control 9"/>
    <control shapeId="6148" r:id="rId24" name="Control 7"/>
    <control shapeId="6147" r:id="rId25" name="Control 5"/>
    <control shapeId="6146" r:id="rId26" name="Control 3"/>
    <control shapeId="6145" r:id="rId27" name="Control 1"/>
  </controls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4"/>
  <dimension ref="A1:R25"/>
  <sheetViews>
    <sheetView topLeftCell="A4" workbookViewId="0">
      <selection activeCell="M28" sqref="M28"/>
    </sheetView>
  </sheetViews>
  <sheetFormatPr defaultRowHeight="12.75"/>
  <sheetData>
    <row r="1" spans="1:18" ht="24">
      <c r="A1" s="91">
        <v>1024</v>
      </c>
      <c r="B1" s="91" t="s">
        <v>142</v>
      </c>
      <c r="C1" s="74">
        <v>36</v>
      </c>
      <c r="D1" s="74">
        <v>18</v>
      </c>
      <c r="E1" s="74"/>
      <c r="F1" s="74"/>
      <c r="G1" s="74"/>
      <c r="H1" s="74"/>
      <c r="I1" s="74">
        <v>65</v>
      </c>
      <c r="J1" s="74">
        <v>70</v>
      </c>
      <c r="K1" s="74"/>
      <c r="L1" s="74">
        <v>65</v>
      </c>
      <c r="M1" s="74"/>
      <c r="N1" s="74"/>
      <c r="O1" s="74"/>
      <c r="P1" s="75"/>
      <c r="Q1" s="76">
        <v>50.8</v>
      </c>
      <c r="R1" s="77"/>
    </row>
    <row r="2" spans="1:18" ht="24">
      <c r="A2" s="91">
        <v>1029</v>
      </c>
      <c r="B2" s="91" t="s">
        <v>143</v>
      </c>
      <c r="C2" s="68">
        <v>43</v>
      </c>
      <c r="D2" s="68">
        <v>3</v>
      </c>
      <c r="E2" s="68"/>
      <c r="F2" s="68"/>
      <c r="G2" s="68"/>
      <c r="H2" s="68"/>
      <c r="I2" s="68">
        <v>65</v>
      </c>
      <c r="J2" s="68">
        <v>70</v>
      </c>
      <c r="K2" s="68"/>
      <c r="L2" s="68">
        <v>69</v>
      </c>
      <c r="M2" s="68"/>
      <c r="N2" s="68"/>
      <c r="O2" s="68"/>
      <c r="P2" s="69"/>
      <c r="Q2" s="70">
        <v>50</v>
      </c>
      <c r="R2" s="78"/>
    </row>
    <row r="3" spans="1:18" ht="24">
      <c r="A3" s="91">
        <v>1030</v>
      </c>
      <c r="B3" s="91" t="s">
        <v>144</v>
      </c>
      <c r="C3" s="68">
        <v>27</v>
      </c>
      <c r="D3" s="68">
        <v>5</v>
      </c>
      <c r="E3" s="68"/>
      <c r="F3" s="68"/>
      <c r="G3" s="68"/>
      <c r="H3" s="68"/>
      <c r="I3" s="68">
        <v>65</v>
      </c>
      <c r="J3" s="68">
        <v>65</v>
      </c>
      <c r="K3" s="68"/>
      <c r="L3" s="68">
        <v>61</v>
      </c>
      <c r="M3" s="68"/>
      <c r="N3" s="68"/>
      <c r="O3" s="68"/>
      <c r="P3" s="69"/>
      <c r="Q3" s="70">
        <v>44.6</v>
      </c>
      <c r="R3" s="78"/>
    </row>
    <row r="4" spans="1:18" ht="24">
      <c r="A4" s="91">
        <v>1032</v>
      </c>
      <c r="B4" s="91" t="s">
        <v>145</v>
      </c>
      <c r="C4" s="68">
        <v>52</v>
      </c>
      <c r="D4" s="68">
        <v>51</v>
      </c>
      <c r="E4" s="68"/>
      <c r="F4" s="68"/>
      <c r="G4" s="68"/>
      <c r="H4" s="68"/>
      <c r="I4" s="68">
        <v>80</v>
      </c>
      <c r="J4" s="68">
        <v>80</v>
      </c>
      <c r="K4" s="68"/>
      <c r="L4" s="68">
        <v>67</v>
      </c>
      <c r="M4" s="68"/>
      <c r="N4" s="68"/>
      <c r="O4" s="68"/>
      <c r="P4" s="69"/>
      <c r="Q4" s="70">
        <v>66</v>
      </c>
      <c r="R4" s="78"/>
    </row>
    <row r="5" spans="1:18" ht="24">
      <c r="A5" s="91">
        <v>1036</v>
      </c>
      <c r="B5" s="91" t="s">
        <v>146</v>
      </c>
      <c r="C5" s="68">
        <v>85</v>
      </c>
      <c r="D5" s="68">
        <v>68</v>
      </c>
      <c r="E5" s="68"/>
      <c r="F5" s="68"/>
      <c r="G5" s="68"/>
      <c r="H5" s="68"/>
      <c r="I5" s="68">
        <v>90</v>
      </c>
      <c r="J5" s="68">
        <v>90</v>
      </c>
      <c r="K5" s="68"/>
      <c r="L5" s="68">
        <v>75</v>
      </c>
      <c r="M5" s="68"/>
      <c r="N5" s="68"/>
      <c r="O5" s="68"/>
      <c r="P5" s="69"/>
      <c r="Q5" s="70">
        <v>81.599999999999994</v>
      </c>
      <c r="R5" s="78"/>
    </row>
    <row r="6" spans="1:18" ht="24">
      <c r="A6" s="91">
        <v>1043</v>
      </c>
      <c r="B6" s="91" t="s">
        <v>147</v>
      </c>
      <c r="C6" s="68">
        <v>20</v>
      </c>
      <c r="D6" s="68">
        <v>6</v>
      </c>
      <c r="E6" s="68"/>
      <c r="F6" s="68"/>
      <c r="G6" s="68"/>
      <c r="H6" s="68"/>
      <c r="I6" s="68">
        <v>50</v>
      </c>
      <c r="J6" s="68">
        <v>50</v>
      </c>
      <c r="K6" s="68"/>
      <c r="L6" s="68">
        <v>38</v>
      </c>
      <c r="M6" s="68"/>
      <c r="N6" s="68"/>
      <c r="O6" s="68"/>
      <c r="P6" s="69"/>
      <c r="Q6" s="70">
        <v>32.799999999999997</v>
      </c>
      <c r="R6" s="78"/>
    </row>
    <row r="7" spans="1:18" ht="24">
      <c r="A7" s="91">
        <v>1048</v>
      </c>
      <c r="B7" s="91" t="s">
        <v>148</v>
      </c>
      <c r="C7" s="68">
        <v>50</v>
      </c>
      <c r="D7" s="68">
        <v>8</v>
      </c>
      <c r="E7" s="68"/>
      <c r="F7" s="68"/>
      <c r="G7" s="68"/>
      <c r="H7" s="68"/>
      <c r="I7" s="68">
        <v>70</v>
      </c>
      <c r="J7" s="68">
        <v>70</v>
      </c>
      <c r="K7" s="68"/>
      <c r="L7" s="68">
        <v>52</v>
      </c>
      <c r="M7" s="68"/>
      <c r="N7" s="68"/>
      <c r="O7" s="68"/>
      <c r="P7" s="69"/>
      <c r="Q7" s="70">
        <v>50</v>
      </c>
      <c r="R7" s="78"/>
    </row>
    <row r="8" spans="1:18" ht="24">
      <c r="A8" s="91">
        <v>1054</v>
      </c>
      <c r="B8" s="91" t="s">
        <v>149</v>
      </c>
      <c r="C8" s="68">
        <v>33</v>
      </c>
      <c r="D8" s="68">
        <v>13</v>
      </c>
      <c r="E8" s="68"/>
      <c r="F8" s="68"/>
      <c r="G8" s="68"/>
      <c r="H8" s="68"/>
      <c r="I8" s="68">
        <v>50</v>
      </c>
      <c r="J8" s="68">
        <v>50</v>
      </c>
      <c r="K8" s="68"/>
      <c r="L8" s="68">
        <v>45</v>
      </c>
      <c r="M8" s="68"/>
      <c r="N8" s="68"/>
      <c r="O8" s="68"/>
      <c r="P8" s="69"/>
      <c r="Q8" s="70">
        <v>38.200000000000003</v>
      </c>
      <c r="R8" s="78"/>
    </row>
    <row r="9" spans="1:18" ht="24">
      <c r="A9" s="91">
        <v>1088</v>
      </c>
      <c r="B9" s="91" t="s">
        <v>151</v>
      </c>
      <c r="C9" s="68">
        <v>55</v>
      </c>
      <c r="D9" s="68">
        <v>14</v>
      </c>
      <c r="E9" s="68"/>
      <c r="F9" s="68"/>
      <c r="G9" s="68"/>
      <c r="H9" s="68"/>
      <c r="I9" s="68">
        <v>75</v>
      </c>
      <c r="J9" s="68">
        <v>75</v>
      </c>
      <c r="K9" s="68"/>
      <c r="L9" s="68">
        <v>58</v>
      </c>
      <c r="M9" s="68"/>
      <c r="N9" s="68"/>
      <c r="O9" s="68"/>
      <c r="P9" s="69"/>
      <c r="Q9" s="70">
        <v>55.4</v>
      </c>
      <c r="R9" s="78"/>
    </row>
    <row r="10" spans="1:18" ht="24">
      <c r="A10" s="91">
        <v>1089</v>
      </c>
      <c r="B10" s="91" t="s">
        <v>152</v>
      </c>
      <c r="C10" s="68">
        <v>57</v>
      </c>
      <c r="D10" s="68">
        <v>39</v>
      </c>
      <c r="E10" s="68"/>
      <c r="F10" s="68"/>
      <c r="G10" s="68"/>
      <c r="H10" s="68"/>
      <c r="I10" s="68">
        <v>60</v>
      </c>
      <c r="J10" s="68">
        <v>60</v>
      </c>
      <c r="K10" s="68"/>
      <c r="L10" s="68">
        <v>46</v>
      </c>
      <c r="M10" s="68"/>
      <c r="N10" s="68"/>
      <c r="O10" s="68"/>
      <c r="P10" s="69"/>
      <c r="Q10" s="70">
        <v>52.4</v>
      </c>
      <c r="R10" s="78"/>
    </row>
    <row r="11" spans="1:18" ht="24">
      <c r="A11" s="91">
        <v>1097</v>
      </c>
      <c r="B11" s="91" t="s">
        <v>153</v>
      </c>
      <c r="C11" s="68">
        <v>12</v>
      </c>
      <c r="D11" s="68">
        <v>3</v>
      </c>
      <c r="E11" s="68"/>
      <c r="F11" s="68"/>
      <c r="G11" s="68"/>
      <c r="H11" s="68"/>
      <c r="I11" s="68">
        <v>50</v>
      </c>
      <c r="J11" s="68">
        <v>50</v>
      </c>
      <c r="K11" s="68"/>
      <c r="L11" s="68">
        <v>29</v>
      </c>
      <c r="M11" s="68"/>
      <c r="N11" s="68"/>
      <c r="O11" s="68"/>
      <c r="P11" s="69"/>
      <c r="Q11" s="70">
        <v>28.8</v>
      </c>
      <c r="R11" s="78"/>
    </row>
    <row r="12" spans="1:18" ht="24">
      <c r="A12" s="91">
        <v>1114</v>
      </c>
      <c r="B12" s="91" t="s">
        <v>154</v>
      </c>
      <c r="C12" s="68">
        <v>16</v>
      </c>
      <c r="D12" s="68">
        <v>3</v>
      </c>
      <c r="E12" s="68"/>
      <c r="F12" s="68"/>
      <c r="G12" s="68"/>
      <c r="H12" s="68"/>
      <c r="I12" s="68">
        <v>50</v>
      </c>
      <c r="J12" s="68">
        <v>50</v>
      </c>
      <c r="K12" s="68"/>
      <c r="L12" s="68">
        <v>48</v>
      </c>
      <c r="M12" s="68"/>
      <c r="N12" s="68"/>
      <c r="O12" s="68"/>
      <c r="P12" s="69"/>
      <c r="Q12" s="70">
        <v>33.4</v>
      </c>
      <c r="R12" s="78"/>
    </row>
    <row r="13" spans="1:18" ht="24">
      <c r="A13" s="91">
        <v>1125</v>
      </c>
      <c r="B13" s="91" t="s">
        <v>155</v>
      </c>
      <c r="C13" s="68">
        <v>28</v>
      </c>
      <c r="D13" s="68">
        <v>8</v>
      </c>
      <c r="E13" s="68"/>
      <c r="F13" s="68"/>
      <c r="G13" s="68"/>
      <c r="H13" s="68"/>
      <c r="I13" s="68">
        <v>60</v>
      </c>
      <c r="J13" s="68">
        <v>60</v>
      </c>
      <c r="K13" s="68"/>
      <c r="L13" s="68">
        <v>38</v>
      </c>
      <c r="M13" s="68"/>
      <c r="N13" s="68"/>
      <c r="O13" s="68"/>
      <c r="P13" s="69"/>
      <c r="Q13" s="70">
        <v>38.799999999999997</v>
      </c>
      <c r="R13" s="78"/>
    </row>
    <row r="14" spans="1:18" ht="24">
      <c r="A14" s="91">
        <v>1141</v>
      </c>
      <c r="B14" s="91" t="s">
        <v>156</v>
      </c>
      <c r="C14" s="68">
        <v>47</v>
      </c>
      <c r="D14" s="68">
        <v>16</v>
      </c>
      <c r="E14" s="68"/>
      <c r="F14" s="68"/>
      <c r="G14" s="68"/>
      <c r="H14" s="68"/>
      <c r="I14" s="68">
        <v>70</v>
      </c>
      <c r="J14" s="68">
        <v>70</v>
      </c>
      <c r="K14" s="68"/>
      <c r="L14" s="68">
        <v>53</v>
      </c>
      <c r="M14" s="68"/>
      <c r="N14" s="68"/>
      <c r="O14" s="68"/>
      <c r="P14" s="69"/>
      <c r="Q14" s="70">
        <v>51.2</v>
      </c>
      <c r="R14" s="78"/>
    </row>
    <row r="15" spans="1:18" ht="24">
      <c r="A15" s="91">
        <v>1154</v>
      </c>
      <c r="B15" s="91" t="s">
        <v>157</v>
      </c>
      <c r="C15" s="68">
        <v>31</v>
      </c>
      <c r="D15" s="68">
        <v>18</v>
      </c>
      <c r="E15" s="68"/>
      <c r="F15" s="68"/>
      <c r="G15" s="68"/>
      <c r="H15" s="68"/>
      <c r="I15" s="68">
        <v>50</v>
      </c>
      <c r="J15" s="68">
        <v>50</v>
      </c>
      <c r="K15" s="68"/>
      <c r="L15" s="68">
        <v>52</v>
      </c>
      <c r="M15" s="68"/>
      <c r="N15" s="68"/>
      <c r="O15" s="68"/>
      <c r="P15" s="69"/>
      <c r="Q15" s="70">
        <v>40.200000000000003</v>
      </c>
      <c r="R15" s="78"/>
    </row>
    <row r="16" spans="1:18" ht="36">
      <c r="A16" s="91">
        <v>1162</v>
      </c>
      <c r="B16" s="91" t="s">
        <v>158</v>
      </c>
      <c r="C16" s="68">
        <v>53</v>
      </c>
      <c r="D16" s="68">
        <v>25</v>
      </c>
      <c r="E16" s="68"/>
      <c r="F16" s="68"/>
      <c r="G16" s="68"/>
      <c r="H16" s="68"/>
      <c r="I16" s="68">
        <v>60</v>
      </c>
      <c r="J16" s="68">
        <v>60</v>
      </c>
      <c r="K16" s="68"/>
      <c r="L16" s="68">
        <v>64</v>
      </c>
      <c r="M16" s="68"/>
      <c r="N16" s="68"/>
      <c r="O16" s="68"/>
      <c r="P16" s="69"/>
      <c r="Q16" s="70">
        <v>52.4</v>
      </c>
      <c r="R16" s="78"/>
    </row>
    <row r="17" spans="1:18" ht="24">
      <c r="A17" s="91">
        <v>1186</v>
      </c>
      <c r="B17" s="91" t="s">
        <v>159</v>
      </c>
      <c r="C17" s="68">
        <v>27</v>
      </c>
      <c r="D17" s="68">
        <v>25</v>
      </c>
      <c r="E17" s="68"/>
      <c r="F17" s="68"/>
      <c r="G17" s="68"/>
      <c r="H17" s="68"/>
      <c r="I17" s="68">
        <v>50</v>
      </c>
      <c r="J17" s="68">
        <v>50</v>
      </c>
      <c r="K17" s="68"/>
      <c r="L17" s="68">
        <v>50</v>
      </c>
      <c r="M17" s="68"/>
      <c r="N17" s="68"/>
      <c r="O17" s="68"/>
      <c r="P17" s="69"/>
      <c r="Q17" s="70">
        <v>40.4</v>
      </c>
      <c r="R17" s="78"/>
    </row>
    <row r="18" spans="1:18" ht="24">
      <c r="A18" s="91">
        <v>1203</v>
      </c>
      <c r="B18" s="91" t="s">
        <v>160</v>
      </c>
      <c r="C18" s="68">
        <v>23</v>
      </c>
      <c r="D18" s="68">
        <v>23</v>
      </c>
      <c r="E18" s="68"/>
      <c r="F18" s="68"/>
      <c r="G18" s="68"/>
      <c r="H18" s="68"/>
      <c r="I18" s="68">
        <v>50</v>
      </c>
      <c r="J18" s="68">
        <v>60</v>
      </c>
      <c r="K18" s="68"/>
      <c r="L18" s="68">
        <v>48</v>
      </c>
      <c r="M18" s="68"/>
      <c r="N18" s="68"/>
      <c r="O18" s="68"/>
      <c r="P18" s="69"/>
      <c r="Q18" s="70">
        <v>40.799999999999997</v>
      </c>
      <c r="R18" s="78"/>
    </row>
    <row r="19" spans="1:18" ht="36">
      <c r="A19" s="91">
        <v>1253</v>
      </c>
      <c r="B19" s="91" t="s">
        <v>161</v>
      </c>
      <c r="C19" s="68">
        <v>55</v>
      </c>
      <c r="D19" s="68">
        <v>41</v>
      </c>
      <c r="E19" s="68"/>
      <c r="F19" s="68"/>
      <c r="G19" s="68"/>
      <c r="H19" s="68"/>
      <c r="I19" s="68">
        <v>60</v>
      </c>
      <c r="J19" s="68">
        <v>60</v>
      </c>
      <c r="K19" s="68"/>
      <c r="L19" s="68">
        <v>58</v>
      </c>
      <c r="M19" s="68"/>
      <c r="N19" s="68"/>
      <c r="O19" s="68"/>
      <c r="P19" s="69"/>
      <c r="Q19" s="70">
        <v>54.8</v>
      </c>
      <c r="R19" s="78"/>
    </row>
    <row r="20" spans="1:18" ht="36">
      <c r="A20" s="91">
        <v>1256</v>
      </c>
      <c r="B20" s="91" t="s">
        <v>162</v>
      </c>
      <c r="C20" s="68">
        <v>33</v>
      </c>
      <c r="D20" s="68">
        <v>51</v>
      </c>
      <c r="E20" s="68"/>
      <c r="F20" s="68"/>
      <c r="G20" s="68"/>
      <c r="H20" s="68"/>
      <c r="I20" s="68">
        <v>100</v>
      </c>
      <c r="J20" s="68">
        <v>70</v>
      </c>
      <c r="K20" s="68"/>
      <c r="L20" s="68">
        <v>71</v>
      </c>
      <c r="M20" s="68"/>
      <c r="N20" s="68"/>
      <c r="O20" s="68"/>
      <c r="P20" s="69"/>
      <c r="Q20" s="70">
        <v>65</v>
      </c>
      <c r="R20" s="78"/>
    </row>
    <row r="21" spans="1:18" ht="24">
      <c r="A21" s="91">
        <v>1277</v>
      </c>
      <c r="B21" s="91" t="s">
        <v>163</v>
      </c>
      <c r="C21" s="68">
        <v>33</v>
      </c>
      <c r="D21" s="68">
        <v>28</v>
      </c>
      <c r="E21" s="68"/>
      <c r="F21" s="68"/>
      <c r="G21" s="68"/>
      <c r="H21" s="68"/>
      <c r="I21" s="68">
        <v>65</v>
      </c>
      <c r="J21" s="68">
        <v>75</v>
      </c>
      <c r="K21" s="68"/>
      <c r="L21" s="68">
        <v>53</v>
      </c>
      <c r="M21" s="68"/>
      <c r="N21" s="68"/>
      <c r="O21" s="68"/>
      <c r="P21" s="69"/>
      <c r="Q21" s="70">
        <v>50.8</v>
      </c>
      <c r="R21" s="78"/>
    </row>
    <row r="22" spans="1:18" ht="36">
      <c r="A22" s="91">
        <v>1288</v>
      </c>
      <c r="B22" s="91" t="s">
        <v>164</v>
      </c>
      <c r="C22" s="68">
        <v>42</v>
      </c>
      <c r="D22" s="68">
        <v>11</v>
      </c>
      <c r="E22" s="68"/>
      <c r="F22" s="68"/>
      <c r="G22" s="68"/>
      <c r="H22" s="68"/>
      <c r="I22" s="68">
        <v>50</v>
      </c>
      <c r="J22" s="68">
        <v>50</v>
      </c>
      <c r="K22" s="68"/>
      <c r="L22" s="68">
        <v>32</v>
      </c>
      <c r="M22" s="68"/>
      <c r="N22" s="68"/>
      <c r="O22" s="68"/>
      <c r="P22" s="69"/>
      <c r="Q22" s="70">
        <v>37</v>
      </c>
      <c r="R22" s="78"/>
    </row>
    <row r="23" spans="1:18" ht="24.75" thickBot="1">
      <c r="A23" s="92">
        <v>1611</v>
      </c>
      <c r="B23" s="92" t="s">
        <v>165</v>
      </c>
      <c r="C23" s="84">
        <v>30</v>
      </c>
      <c r="D23" s="84">
        <v>41</v>
      </c>
      <c r="E23" s="84"/>
      <c r="F23" s="84"/>
      <c r="G23" s="84"/>
      <c r="H23" s="84"/>
      <c r="I23" s="84">
        <v>100</v>
      </c>
      <c r="J23" s="84">
        <v>65</v>
      </c>
      <c r="K23" s="84"/>
      <c r="L23" s="84">
        <v>48</v>
      </c>
      <c r="M23" s="84"/>
      <c r="N23" s="84"/>
      <c r="O23" s="84"/>
      <c r="P23" s="85"/>
      <c r="Q23" s="86">
        <v>56.8</v>
      </c>
      <c r="R23" s="88"/>
    </row>
    <row r="24" spans="1:18">
      <c r="A24" s="101"/>
      <c r="B24" s="101"/>
      <c r="C24" s="93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  <c r="Q24" s="70"/>
      <c r="R24" s="78"/>
    </row>
    <row r="25" spans="1:18" ht="13.5" thickBot="1">
      <c r="A25" s="92"/>
      <c r="B25" s="92"/>
      <c r="C25" s="9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86"/>
      <c r="R25" s="88"/>
    </row>
  </sheetData>
  <pageMargins left="0.7" right="0.7" top="0.75" bottom="0.75" header="0.3" footer="0.3"/>
  <pageSetup paperSize="9" orientation="portrait" horizontalDpi="300" verticalDpi="300" r:id="rId1"/>
  <drawing r:id="rId2"/>
  <legacyDrawing r:id="rId3"/>
  <controls>
    <control shapeId="5214" r:id="rId4" name="Control 94"/>
    <control shapeId="5212" r:id="rId5" name="Control 92"/>
    <control shapeId="5210" r:id="rId6" name="Control 90"/>
    <control shapeId="5208" r:id="rId7" name="Control 88"/>
    <control shapeId="5206" r:id="rId8" name="Control 86"/>
    <control shapeId="5204" r:id="rId9" name="Control 84"/>
    <control shapeId="5202" r:id="rId10" name="Control 82"/>
    <control shapeId="5200" r:id="rId11" name="Control 80"/>
    <control shapeId="5198" r:id="rId12" name="Control 78"/>
    <control shapeId="5196" r:id="rId13" name="Control 76"/>
    <control shapeId="5194" r:id="rId14" name="Control 74"/>
    <control shapeId="5192" r:id="rId15" name="Control 72"/>
    <control shapeId="5190" r:id="rId16" name="Control 70"/>
    <control shapeId="5188" r:id="rId17" name="Control 68"/>
    <control shapeId="5186" r:id="rId18" name="Control 66"/>
    <control shapeId="5184" r:id="rId19" name="Control 64"/>
    <control shapeId="5182" r:id="rId20" name="Control 62"/>
    <control shapeId="5180" r:id="rId21" name="Control 60"/>
    <control shapeId="5178" r:id="rId22" name="Control 58"/>
    <control shapeId="5176" r:id="rId23" name="Control 56"/>
    <control shapeId="5174" r:id="rId24" name="Control 54"/>
    <control shapeId="5172" r:id="rId25" name="Control 52"/>
    <control shapeId="5170" r:id="rId26" name="Control 50"/>
    <control shapeId="5169" r:id="rId27" name="Control 49"/>
    <control shapeId="5167" r:id="rId28" name="Control 47"/>
    <control shapeId="5165" r:id="rId29" name="Control 45"/>
    <control shapeId="5163" r:id="rId30" name="Control 43"/>
    <control shapeId="5161" r:id="rId31" name="Control 41"/>
    <control shapeId="5159" r:id="rId32" name="Control 39"/>
    <control shapeId="5157" r:id="rId33" name="Control 37"/>
    <control shapeId="5155" r:id="rId34" name="Control 35"/>
    <control shapeId="5153" r:id="rId35" name="Control 33"/>
    <control shapeId="5151" r:id="rId36" name="Control 31"/>
    <control shapeId="5149" r:id="rId37" name="Control 29"/>
    <control shapeId="5147" r:id="rId38" name="Control 27"/>
    <control shapeId="5145" r:id="rId39" name="Control 25"/>
    <control shapeId="5143" r:id="rId40" name="Control 23"/>
    <control shapeId="5141" r:id="rId41" name="Control 21"/>
    <control shapeId="5139" r:id="rId42" name="Control 19"/>
    <control shapeId="5137" r:id="rId43" name="Control 17"/>
    <control shapeId="5135" r:id="rId44" name="Control 15"/>
    <control shapeId="5133" r:id="rId45" name="Control 13"/>
    <control shapeId="5131" r:id="rId46" name="Control 11"/>
    <control shapeId="5129" r:id="rId47" name="Control 9"/>
    <control shapeId="5127" r:id="rId48" name="Control 7"/>
    <control shapeId="5125" r:id="rId49" name="Control 5"/>
    <control shapeId="5123" r:id="rId50" name="Control 3"/>
    <control shapeId="5121" r:id="rId51" name="Control 1"/>
  </controls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5"/>
  <dimension ref="A1:R23"/>
  <sheetViews>
    <sheetView workbookViewId="0">
      <selection sqref="A1:R23"/>
    </sheetView>
  </sheetViews>
  <sheetFormatPr defaultRowHeight="12.75"/>
  <sheetData>
    <row r="1" spans="1:18" ht="24">
      <c r="A1" s="91">
        <v>581</v>
      </c>
      <c r="B1" s="91" t="s">
        <v>166</v>
      </c>
      <c r="C1" s="93">
        <v>12</v>
      </c>
      <c r="D1" s="93">
        <v>8</v>
      </c>
      <c r="E1" s="93"/>
      <c r="F1" s="93"/>
      <c r="G1" s="93"/>
      <c r="H1" s="93"/>
      <c r="I1" s="93">
        <v>50</v>
      </c>
      <c r="J1" s="93">
        <v>50</v>
      </c>
      <c r="K1" s="93"/>
      <c r="L1" s="93">
        <v>30</v>
      </c>
      <c r="M1" s="93"/>
      <c r="N1" s="93"/>
      <c r="O1" s="93"/>
      <c r="P1" s="102"/>
      <c r="Q1" s="97">
        <v>30</v>
      </c>
      <c r="R1" s="103"/>
    </row>
    <row r="2" spans="1:18" ht="36">
      <c r="A2" s="91">
        <v>1003</v>
      </c>
      <c r="B2" s="91" t="s">
        <v>167</v>
      </c>
      <c r="C2" s="93">
        <v>47</v>
      </c>
      <c r="D2" s="93">
        <v>51</v>
      </c>
      <c r="E2" s="93"/>
      <c r="F2" s="93"/>
      <c r="G2" s="93"/>
      <c r="H2" s="93"/>
      <c r="I2" s="93">
        <v>55</v>
      </c>
      <c r="J2" s="93">
        <v>60</v>
      </c>
      <c r="K2" s="93"/>
      <c r="L2" s="93">
        <v>60</v>
      </c>
      <c r="M2" s="93"/>
      <c r="N2" s="93"/>
      <c r="O2" s="93"/>
      <c r="P2" s="102"/>
      <c r="Q2" s="97">
        <v>54.6</v>
      </c>
      <c r="R2" s="103"/>
    </row>
    <row r="3" spans="1:18" ht="24">
      <c r="A3" s="91">
        <v>1013</v>
      </c>
      <c r="B3" s="91" t="s">
        <v>168</v>
      </c>
      <c r="C3" s="93">
        <v>47</v>
      </c>
      <c r="D3" s="93">
        <v>56</v>
      </c>
      <c r="E3" s="93"/>
      <c r="F3" s="93"/>
      <c r="G3" s="93"/>
      <c r="H3" s="93"/>
      <c r="I3" s="93">
        <v>55</v>
      </c>
      <c r="J3" s="93">
        <v>55</v>
      </c>
      <c r="K3" s="93"/>
      <c r="L3" s="93">
        <v>47</v>
      </c>
      <c r="M3" s="93"/>
      <c r="N3" s="93"/>
      <c r="O3" s="93"/>
      <c r="P3" s="102"/>
      <c r="Q3" s="97">
        <v>52</v>
      </c>
      <c r="R3" s="103"/>
    </row>
    <row r="4" spans="1:18" ht="24">
      <c r="A4" s="91">
        <v>1044</v>
      </c>
      <c r="B4" s="91" t="s">
        <v>169</v>
      </c>
      <c r="C4" s="93">
        <v>18</v>
      </c>
      <c r="D4" s="93">
        <v>6</v>
      </c>
      <c r="E4" s="93"/>
      <c r="F4" s="93"/>
      <c r="G4" s="93"/>
      <c r="H4" s="93"/>
      <c r="I4" s="93">
        <v>50</v>
      </c>
      <c r="J4" s="93">
        <v>50</v>
      </c>
      <c r="K4" s="93"/>
      <c r="L4" s="93">
        <v>14</v>
      </c>
      <c r="M4" s="93"/>
      <c r="N4" s="93"/>
      <c r="O4" s="93"/>
      <c r="P4" s="102"/>
      <c r="Q4" s="97">
        <v>27.6</v>
      </c>
      <c r="R4" s="103"/>
    </row>
    <row r="5" spans="1:18" ht="36">
      <c r="A5" s="91">
        <v>1057</v>
      </c>
      <c r="B5" s="91" t="s">
        <v>170</v>
      </c>
      <c r="C5" s="93">
        <v>22</v>
      </c>
      <c r="D5" s="93">
        <v>11</v>
      </c>
      <c r="E5" s="93"/>
      <c r="F5" s="93"/>
      <c r="G5" s="93"/>
      <c r="H5" s="93"/>
      <c r="I5" s="93">
        <v>50</v>
      </c>
      <c r="J5" s="93">
        <v>50</v>
      </c>
      <c r="K5" s="93"/>
      <c r="L5" s="93">
        <v>30</v>
      </c>
      <c r="M5" s="93"/>
      <c r="N5" s="93"/>
      <c r="O5" s="93"/>
      <c r="P5" s="102"/>
      <c r="Q5" s="97">
        <v>32.6</v>
      </c>
      <c r="R5" s="103"/>
    </row>
    <row r="6" spans="1:18" ht="24">
      <c r="A6" s="91">
        <v>1062</v>
      </c>
      <c r="B6" s="91" t="s">
        <v>171</v>
      </c>
      <c r="C6" s="93">
        <v>22</v>
      </c>
      <c r="D6" s="93">
        <v>1</v>
      </c>
      <c r="E6" s="93"/>
      <c r="F6" s="93"/>
      <c r="G6" s="93"/>
      <c r="H6" s="93"/>
      <c r="I6" s="93">
        <v>50</v>
      </c>
      <c r="J6" s="93">
        <v>50</v>
      </c>
      <c r="K6" s="93"/>
      <c r="L6" s="93">
        <v>30</v>
      </c>
      <c r="M6" s="93"/>
      <c r="N6" s="93"/>
      <c r="O6" s="93"/>
      <c r="P6" s="102"/>
      <c r="Q6" s="97">
        <v>30.6</v>
      </c>
      <c r="R6" s="103"/>
    </row>
    <row r="7" spans="1:18" ht="24">
      <c r="A7" s="91">
        <v>1070</v>
      </c>
      <c r="B7" s="91" t="s">
        <v>172</v>
      </c>
      <c r="C7" s="93" t="s">
        <v>81</v>
      </c>
      <c r="D7" s="93">
        <v>11</v>
      </c>
      <c r="E7" s="93"/>
      <c r="F7" s="93"/>
      <c r="G7" s="93"/>
      <c r="H7" s="93"/>
      <c r="I7" s="93">
        <v>50</v>
      </c>
      <c r="J7" s="93">
        <v>50</v>
      </c>
      <c r="K7" s="93"/>
      <c r="L7" s="93">
        <v>20</v>
      </c>
      <c r="M7" s="93"/>
      <c r="N7" s="93"/>
      <c r="O7" s="93"/>
      <c r="P7" s="102"/>
      <c r="Q7" s="97">
        <v>26.2</v>
      </c>
      <c r="R7" s="103"/>
    </row>
    <row r="8" spans="1:18" ht="36">
      <c r="A8" s="91">
        <v>1075</v>
      </c>
      <c r="B8" s="91" t="s">
        <v>173</v>
      </c>
      <c r="C8" s="93">
        <v>44</v>
      </c>
      <c r="D8" s="93">
        <v>6</v>
      </c>
      <c r="E8" s="93"/>
      <c r="F8" s="93"/>
      <c r="G8" s="93"/>
      <c r="H8" s="93"/>
      <c r="I8" s="93">
        <v>70</v>
      </c>
      <c r="J8" s="93">
        <v>70</v>
      </c>
      <c r="K8" s="93"/>
      <c r="L8" s="93">
        <v>60</v>
      </c>
      <c r="M8" s="93"/>
      <c r="N8" s="93"/>
      <c r="O8" s="93"/>
      <c r="P8" s="102"/>
      <c r="Q8" s="97">
        <v>50</v>
      </c>
      <c r="R8" s="103"/>
    </row>
    <row r="9" spans="1:18" ht="24">
      <c r="A9" s="91">
        <v>1080</v>
      </c>
      <c r="B9" s="91" t="s">
        <v>150</v>
      </c>
      <c r="C9" s="93">
        <v>36</v>
      </c>
      <c r="D9" s="93">
        <v>38</v>
      </c>
      <c r="E9" s="93"/>
      <c r="F9" s="93"/>
      <c r="G9" s="93"/>
      <c r="H9" s="93"/>
      <c r="I9" s="93">
        <v>50</v>
      </c>
      <c r="J9" s="93">
        <v>50</v>
      </c>
      <c r="K9" s="93"/>
      <c r="L9" s="93">
        <v>50</v>
      </c>
      <c r="M9" s="93"/>
      <c r="N9" s="93"/>
      <c r="O9" s="93"/>
      <c r="P9" s="102"/>
      <c r="Q9" s="97">
        <v>44.8</v>
      </c>
      <c r="R9" s="103"/>
    </row>
    <row r="10" spans="1:18" ht="24">
      <c r="A10" s="91">
        <v>1095</v>
      </c>
      <c r="B10" s="91" t="s">
        <v>174</v>
      </c>
      <c r="C10" s="93">
        <v>36</v>
      </c>
      <c r="D10" s="93">
        <v>21</v>
      </c>
      <c r="E10" s="93"/>
      <c r="F10" s="93"/>
      <c r="G10" s="93"/>
      <c r="H10" s="93"/>
      <c r="I10" s="93">
        <v>50</v>
      </c>
      <c r="J10" s="93">
        <v>50</v>
      </c>
      <c r="K10" s="93"/>
      <c r="L10" s="93">
        <v>45</v>
      </c>
      <c r="M10" s="93"/>
      <c r="N10" s="93"/>
      <c r="O10" s="93"/>
      <c r="P10" s="102"/>
      <c r="Q10" s="97">
        <v>40.4</v>
      </c>
      <c r="R10" s="103"/>
    </row>
    <row r="11" spans="1:18" ht="36">
      <c r="A11" s="91">
        <v>1100</v>
      </c>
      <c r="B11" s="91" t="s">
        <v>175</v>
      </c>
      <c r="C11" s="93">
        <v>61</v>
      </c>
      <c r="D11" s="93">
        <v>71</v>
      </c>
      <c r="E11" s="93"/>
      <c r="F11" s="93"/>
      <c r="G11" s="93"/>
      <c r="H11" s="93"/>
      <c r="I11" s="93">
        <v>75</v>
      </c>
      <c r="J11" s="93">
        <v>75</v>
      </c>
      <c r="K11" s="93"/>
      <c r="L11" s="93">
        <v>70</v>
      </c>
      <c r="M11" s="93"/>
      <c r="N11" s="93"/>
      <c r="O11" s="93"/>
      <c r="P11" s="102"/>
      <c r="Q11" s="97">
        <v>70.400000000000006</v>
      </c>
      <c r="R11" s="103"/>
    </row>
    <row r="12" spans="1:18" ht="36">
      <c r="A12" s="91">
        <v>1108</v>
      </c>
      <c r="B12" s="91" t="s">
        <v>176</v>
      </c>
      <c r="C12" s="93">
        <v>20</v>
      </c>
      <c r="D12" s="93">
        <v>3</v>
      </c>
      <c r="E12" s="93"/>
      <c r="F12" s="93"/>
      <c r="G12" s="93"/>
      <c r="H12" s="93"/>
      <c r="I12" s="93">
        <v>50</v>
      </c>
      <c r="J12" s="93">
        <v>55</v>
      </c>
      <c r="K12" s="93"/>
      <c r="L12" s="93">
        <v>50</v>
      </c>
      <c r="M12" s="93"/>
      <c r="N12" s="93"/>
      <c r="O12" s="93"/>
      <c r="P12" s="102"/>
      <c r="Q12" s="97">
        <v>35.6</v>
      </c>
      <c r="R12" s="103"/>
    </row>
    <row r="13" spans="1:18" ht="36">
      <c r="A13" s="91">
        <v>1152</v>
      </c>
      <c r="B13" s="91" t="s">
        <v>177</v>
      </c>
      <c r="C13" s="93">
        <v>24</v>
      </c>
      <c r="D13" s="93">
        <v>3</v>
      </c>
      <c r="E13" s="93"/>
      <c r="F13" s="93"/>
      <c r="G13" s="93"/>
      <c r="H13" s="93"/>
      <c r="I13" s="93">
        <v>100</v>
      </c>
      <c r="J13" s="93">
        <v>60</v>
      </c>
      <c r="K13" s="93"/>
      <c r="L13" s="93">
        <v>40</v>
      </c>
      <c r="M13" s="93"/>
      <c r="N13" s="93"/>
      <c r="O13" s="93"/>
      <c r="P13" s="102"/>
      <c r="Q13" s="97">
        <v>45.4</v>
      </c>
      <c r="R13" s="103"/>
    </row>
    <row r="14" spans="1:18" ht="24">
      <c r="A14" s="91">
        <v>1174</v>
      </c>
      <c r="B14" s="91" t="s">
        <v>178</v>
      </c>
      <c r="C14" s="93">
        <v>33</v>
      </c>
      <c r="D14" s="93">
        <v>30</v>
      </c>
      <c r="E14" s="93"/>
      <c r="F14" s="93"/>
      <c r="G14" s="93"/>
      <c r="H14" s="93"/>
      <c r="I14" s="93">
        <v>100</v>
      </c>
      <c r="J14" s="93">
        <v>50</v>
      </c>
      <c r="K14" s="93"/>
      <c r="L14" s="93">
        <v>40</v>
      </c>
      <c r="M14" s="93"/>
      <c r="N14" s="93"/>
      <c r="O14" s="93"/>
      <c r="P14" s="102"/>
      <c r="Q14" s="97">
        <v>50.6</v>
      </c>
      <c r="R14" s="103"/>
    </row>
    <row r="15" spans="1:18" ht="24">
      <c r="A15" s="91">
        <v>1230</v>
      </c>
      <c r="B15" s="91" t="s">
        <v>179</v>
      </c>
      <c r="C15" s="93">
        <v>18</v>
      </c>
      <c r="D15" s="93">
        <v>3</v>
      </c>
      <c r="E15" s="93"/>
      <c r="F15" s="93"/>
      <c r="G15" s="93"/>
      <c r="H15" s="93"/>
      <c r="I15" s="93">
        <v>50</v>
      </c>
      <c r="J15" s="93">
        <v>50</v>
      </c>
      <c r="K15" s="93"/>
      <c r="L15" s="93">
        <v>5</v>
      </c>
      <c r="M15" s="93"/>
      <c r="N15" s="93"/>
      <c r="O15" s="93"/>
      <c r="P15" s="102"/>
      <c r="Q15" s="97">
        <v>25.2</v>
      </c>
      <c r="R15" s="103"/>
    </row>
    <row r="16" spans="1:18" ht="36">
      <c r="A16" s="91">
        <v>1244</v>
      </c>
      <c r="B16" s="91" t="s">
        <v>180</v>
      </c>
      <c r="C16" s="93">
        <v>32</v>
      </c>
      <c r="D16" s="93" t="s">
        <v>81</v>
      </c>
      <c r="E16" s="93"/>
      <c r="F16" s="93"/>
      <c r="G16" s="93"/>
      <c r="H16" s="93"/>
      <c r="I16" s="93">
        <v>50</v>
      </c>
      <c r="J16" s="93">
        <v>50</v>
      </c>
      <c r="K16" s="93"/>
      <c r="L16" s="93">
        <v>40</v>
      </c>
      <c r="M16" s="93"/>
      <c r="N16" s="93"/>
      <c r="O16" s="93"/>
      <c r="P16" s="102"/>
      <c r="Q16" s="97">
        <v>34.4</v>
      </c>
      <c r="R16" s="103"/>
    </row>
    <row r="17" spans="1:18" ht="24">
      <c r="A17" s="91">
        <v>1247</v>
      </c>
      <c r="B17" s="91" t="s">
        <v>181</v>
      </c>
      <c r="C17" s="93">
        <v>40</v>
      </c>
      <c r="D17" s="93">
        <v>40</v>
      </c>
      <c r="E17" s="93"/>
      <c r="F17" s="93"/>
      <c r="G17" s="93"/>
      <c r="H17" s="93"/>
      <c r="I17" s="93">
        <v>60</v>
      </c>
      <c r="J17" s="93">
        <v>60</v>
      </c>
      <c r="K17" s="93"/>
      <c r="L17" s="93">
        <v>70</v>
      </c>
      <c r="M17" s="93"/>
      <c r="N17" s="93"/>
      <c r="O17" s="93"/>
      <c r="P17" s="102"/>
      <c r="Q17" s="97">
        <v>54</v>
      </c>
      <c r="R17" s="103"/>
    </row>
    <row r="18" spans="1:18" ht="24">
      <c r="A18" s="91">
        <v>1252</v>
      </c>
      <c r="B18" s="91" t="s">
        <v>229</v>
      </c>
      <c r="C18" s="93">
        <v>16</v>
      </c>
      <c r="D18" s="93">
        <v>10</v>
      </c>
      <c r="E18" s="93"/>
      <c r="F18" s="93"/>
      <c r="G18" s="93"/>
      <c r="H18" s="93"/>
      <c r="I18" s="93">
        <v>90</v>
      </c>
      <c r="J18" s="93">
        <v>50</v>
      </c>
      <c r="K18" s="93"/>
      <c r="L18" s="93">
        <v>50</v>
      </c>
      <c r="M18" s="93"/>
      <c r="N18" s="93"/>
      <c r="O18" s="93"/>
      <c r="P18" s="102"/>
      <c r="Q18" s="97">
        <v>43.2</v>
      </c>
      <c r="R18" s="103"/>
    </row>
    <row r="19" spans="1:18" ht="24">
      <c r="A19" s="91">
        <v>1283</v>
      </c>
      <c r="B19" s="91" t="s">
        <v>182</v>
      </c>
      <c r="C19" s="93">
        <v>54</v>
      </c>
      <c r="D19" s="93">
        <v>34</v>
      </c>
      <c r="E19" s="93"/>
      <c r="F19" s="93"/>
      <c r="G19" s="93"/>
      <c r="H19" s="93"/>
      <c r="I19" s="93">
        <v>70</v>
      </c>
      <c r="J19" s="93">
        <v>75</v>
      </c>
      <c r="K19" s="93"/>
      <c r="L19" s="93">
        <v>80</v>
      </c>
      <c r="M19" s="93"/>
      <c r="N19" s="93"/>
      <c r="O19" s="93"/>
      <c r="P19" s="102"/>
      <c r="Q19" s="97">
        <v>62.6</v>
      </c>
      <c r="R19" s="103"/>
    </row>
    <row r="20" spans="1:18" ht="24">
      <c r="A20" s="92">
        <v>1284</v>
      </c>
      <c r="B20" s="92" t="s">
        <v>183</v>
      </c>
      <c r="C20" s="94">
        <v>53</v>
      </c>
      <c r="D20" s="94">
        <v>56</v>
      </c>
      <c r="E20" s="94"/>
      <c r="F20" s="94"/>
      <c r="G20" s="94"/>
      <c r="H20" s="94"/>
      <c r="I20" s="94">
        <v>70</v>
      </c>
      <c r="J20" s="94">
        <v>75</v>
      </c>
      <c r="K20" s="94"/>
      <c r="L20" s="94">
        <v>70</v>
      </c>
      <c r="M20" s="94"/>
      <c r="N20" s="94"/>
      <c r="O20" s="94"/>
      <c r="P20" s="104"/>
      <c r="Q20" s="98">
        <v>64.8</v>
      </c>
      <c r="R20" s="105"/>
    </row>
    <row r="21" spans="1:18" ht="24">
      <c r="A21" s="91">
        <v>1287</v>
      </c>
      <c r="B21" s="91" t="s">
        <v>184</v>
      </c>
      <c r="C21" s="93">
        <v>43</v>
      </c>
      <c r="D21" s="93">
        <v>50</v>
      </c>
      <c r="E21" s="93"/>
      <c r="F21" s="93"/>
      <c r="G21" s="93"/>
      <c r="H21" s="93"/>
      <c r="I21" s="93">
        <v>60</v>
      </c>
      <c r="J21" s="93">
        <v>60</v>
      </c>
      <c r="K21" s="93"/>
      <c r="L21" s="93">
        <v>60</v>
      </c>
      <c r="M21" s="93"/>
      <c r="N21" s="93"/>
      <c r="O21" s="93"/>
      <c r="P21" s="102"/>
      <c r="Q21" s="97">
        <v>54.6</v>
      </c>
      <c r="R21" s="103"/>
    </row>
    <row r="22" spans="1:18" ht="24">
      <c r="A22" s="91">
        <v>1495</v>
      </c>
      <c r="B22" s="91" t="s">
        <v>185</v>
      </c>
      <c r="C22" s="93">
        <v>62</v>
      </c>
      <c r="D22" s="93">
        <v>66</v>
      </c>
      <c r="E22" s="93"/>
      <c r="F22" s="93"/>
      <c r="G22" s="93"/>
      <c r="H22" s="93"/>
      <c r="I22" s="93">
        <v>70</v>
      </c>
      <c r="J22" s="93">
        <v>70</v>
      </c>
      <c r="K22" s="93"/>
      <c r="L22" s="93">
        <v>75</v>
      </c>
      <c r="M22" s="93"/>
      <c r="N22" s="93"/>
      <c r="O22" s="93"/>
      <c r="P22" s="102"/>
      <c r="Q22" s="97">
        <v>68.599999999999994</v>
      </c>
      <c r="R22" s="103"/>
    </row>
    <row r="23" spans="1:18" ht="24">
      <c r="A23" s="91">
        <v>1601</v>
      </c>
      <c r="B23" s="91" t="s">
        <v>186</v>
      </c>
      <c r="C23" s="93">
        <v>23</v>
      </c>
      <c r="D23" s="93">
        <v>13</v>
      </c>
      <c r="E23" s="93"/>
      <c r="F23" s="93"/>
      <c r="G23" s="93"/>
      <c r="H23" s="93"/>
      <c r="I23" s="93">
        <v>50</v>
      </c>
      <c r="J23" s="93">
        <v>50</v>
      </c>
      <c r="K23" s="93"/>
      <c r="L23" s="93">
        <v>50</v>
      </c>
      <c r="M23" s="93"/>
      <c r="N23" s="93"/>
      <c r="O23" s="93"/>
      <c r="P23" s="102"/>
      <c r="Q23" s="97">
        <v>37.200000000000003</v>
      </c>
      <c r="R23" s="103"/>
    </row>
  </sheetData>
  <pageMargins left="0.7" right="0.7" top="0.75" bottom="0.75" header="0.3" footer="0.3"/>
  <drawing r:id="rId1"/>
  <legacyDrawing r:id="rId2"/>
  <controls>
    <control shapeId="4141" r:id="rId3" name="Control 88"/>
    <control shapeId="4140" r:id="rId4" name="Control 86"/>
    <control shapeId="4139" r:id="rId5" name="Control 84"/>
    <control shapeId="4138" r:id="rId6" name="Control 82"/>
    <control shapeId="4137" r:id="rId7" name="Control 80"/>
    <control shapeId="4136" r:id="rId8" name="Control 78"/>
    <control shapeId="4135" r:id="rId9" name="Control 76"/>
    <control shapeId="4134" r:id="rId10" name="Control 74"/>
    <control shapeId="4133" r:id="rId11" name="Control 72"/>
    <control shapeId="4132" r:id="rId12" name="Control 70"/>
    <control shapeId="4131" r:id="rId13" name="Control 68"/>
    <control shapeId="4130" r:id="rId14" name="Control 66"/>
    <control shapeId="4129" r:id="rId15" name="Control 64"/>
    <control shapeId="4128" r:id="rId16" name="Control 62"/>
    <control shapeId="4127" r:id="rId17" name="Control 60"/>
    <control shapeId="4126" r:id="rId18" name="Control 58"/>
    <control shapeId="4125" r:id="rId19" name="Control 56"/>
    <control shapeId="4124" r:id="rId20" name="Control 54"/>
    <control shapeId="4123" r:id="rId21" name="Control 52"/>
    <control shapeId="4122" r:id="rId22" name="Control 50"/>
    <control shapeId="4121" r:id="rId23" name="Control 48"/>
    <control shapeId="4120" r:id="rId24" name="Control 46"/>
    <control shapeId="4119" r:id="rId25" name="Control 44"/>
    <control shapeId="4118" r:id="rId26" name="Control 43"/>
    <control shapeId="4117" r:id="rId27" name="Control 41"/>
    <control shapeId="4116" r:id="rId28" name="Control 39"/>
    <control shapeId="4115" r:id="rId29" name="Control 37"/>
    <control shapeId="4114" r:id="rId30" name="Control 35"/>
    <control shapeId="4113" r:id="rId31" name="Control 33"/>
    <control shapeId="4112" r:id="rId32" name="Control 31"/>
    <control shapeId="4111" r:id="rId33" name="Control 29"/>
    <control shapeId="4110" r:id="rId34" name="Control 27"/>
    <control shapeId="4109" r:id="rId35" name="Control 25"/>
    <control shapeId="4108" r:id="rId36" name="Control 23"/>
    <control shapeId="4107" r:id="rId37" name="Control 21"/>
    <control shapeId="4106" r:id="rId38" name="Control 19"/>
    <control shapeId="4105" r:id="rId39" name="Control 17"/>
    <control shapeId="4104" r:id="rId40" name="Control 15"/>
    <control shapeId="4103" r:id="rId41" name="Control 13"/>
    <control shapeId="4102" r:id="rId42" name="Control 11"/>
    <control shapeId="4101" r:id="rId43" name="Control 9"/>
    <control shapeId="4100" r:id="rId44" name="Control 7"/>
    <control shapeId="4099" r:id="rId45" name="Control 5"/>
    <control shapeId="4098" r:id="rId46" name="Control 3"/>
    <control shapeId="4097" r:id="rId47" name="Control 1"/>
  </controls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6"/>
  <dimension ref="A1:R25"/>
  <sheetViews>
    <sheetView tabSelected="1" topLeftCell="A7" workbookViewId="0">
      <selection sqref="A1:B25"/>
    </sheetView>
  </sheetViews>
  <sheetFormatPr defaultRowHeight="12.75"/>
  <sheetData>
    <row r="1" spans="1:18" ht="36">
      <c r="A1" s="91">
        <v>1001</v>
      </c>
      <c r="B1" s="91" t="s">
        <v>187</v>
      </c>
      <c r="C1" s="93">
        <v>30</v>
      </c>
      <c r="D1" s="93">
        <v>15</v>
      </c>
      <c r="E1" s="93"/>
      <c r="F1" s="93"/>
      <c r="G1" s="93"/>
      <c r="H1" s="93"/>
      <c r="I1" s="93">
        <v>50</v>
      </c>
      <c r="J1" s="93">
        <v>60</v>
      </c>
      <c r="K1" s="93"/>
      <c r="L1" s="93">
        <v>53</v>
      </c>
      <c r="M1" s="93"/>
      <c r="N1" s="93"/>
      <c r="O1" s="93"/>
      <c r="P1" s="102"/>
      <c r="Q1" s="97">
        <v>41.6</v>
      </c>
      <c r="R1" s="103"/>
    </row>
    <row r="2" spans="1:18" ht="24">
      <c r="A2" s="91">
        <v>1002</v>
      </c>
      <c r="B2" s="91" t="s">
        <v>188</v>
      </c>
      <c r="C2" s="93">
        <v>75</v>
      </c>
      <c r="D2" s="93">
        <v>43</v>
      </c>
      <c r="E2" s="93"/>
      <c r="F2" s="93"/>
      <c r="G2" s="93"/>
      <c r="H2" s="93"/>
      <c r="I2" s="93">
        <v>70</v>
      </c>
      <c r="J2" s="93">
        <v>80</v>
      </c>
      <c r="K2" s="93"/>
      <c r="L2" s="93">
        <v>71</v>
      </c>
      <c r="M2" s="93"/>
      <c r="N2" s="93"/>
      <c r="O2" s="93"/>
      <c r="P2" s="102"/>
      <c r="Q2" s="97">
        <v>67.8</v>
      </c>
      <c r="R2" s="103"/>
    </row>
    <row r="3" spans="1:18" ht="24">
      <c r="A3" s="91">
        <v>1018</v>
      </c>
      <c r="B3" s="91" t="s">
        <v>189</v>
      </c>
      <c r="C3" s="93">
        <v>91</v>
      </c>
      <c r="D3" s="93">
        <v>75</v>
      </c>
      <c r="E3" s="93"/>
      <c r="F3" s="93"/>
      <c r="G3" s="93"/>
      <c r="H3" s="93"/>
      <c r="I3" s="93">
        <v>90</v>
      </c>
      <c r="J3" s="93">
        <v>90</v>
      </c>
      <c r="K3" s="93"/>
      <c r="L3" s="93">
        <v>90</v>
      </c>
      <c r="M3" s="93"/>
      <c r="N3" s="93"/>
      <c r="O3" s="93"/>
      <c r="P3" s="102"/>
      <c r="Q3" s="97">
        <v>87.2</v>
      </c>
      <c r="R3" s="103"/>
    </row>
    <row r="4" spans="1:18" ht="24">
      <c r="A4" s="91">
        <v>1033</v>
      </c>
      <c r="B4" s="91" t="s">
        <v>190</v>
      </c>
      <c r="C4" s="93">
        <v>35</v>
      </c>
      <c r="D4" s="93">
        <v>41</v>
      </c>
      <c r="E4" s="93"/>
      <c r="F4" s="93"/>
      <c r="G4" s="93"/>
      <c r="H4" s="93"/>
      <c r="I4" s="93">
        <v>85</v>
      </c>
      <c r="J4" s="93">
        <v>100</v>
      </c>
      <c r="K4" s="93"/>
      <c r="L4" s="93">
        <v>90</v>
      </c>
      <c r="M4" s="93"/>
      <c r="N4" s="93"/>
      <c r="O4" s="93"/>
      <c r="P4" s="102"/>
      <c r="Q4" s="97">
        <v>70.2</v>
      </c>
      <c r="R4" s="103"/>
    </row>
    <row r="5" spans="1:18" ht="24">
      <c r="A5" s="91">
        <v>1050</v>
      </c>
      <c r="B5" s="91" t="s">
        <v>191</v>
      </c>
      <c r="C5" s="93">
        <v>48</v>
      </c>
      <c r="D5" s="93">
        <v>44</v>
      </c>
      <c r="E5" s="93"/>
      <c r="F5" s="93"/>
      <c r="G5" s="93"/>
      <c r="H5" s="93"/>
      <c r="I5" s="93">
        <v>70</v>
      </c>
      <c r="J5" s="93">
        <v>70</v>
      </c>
      <c r="K5" s="93"/>
      <c r="L5" s="93">
        <v>66</v>
      </c>
      <c r="M5" s="93"/>
      <c r="N5" s="93"/>
      <c r="O5" s="93"/>
      <c r="P5" s="102"/>
      <c r="Q5" s="97">
        <v>59.6</v>
      </c>
      <c r="R5" s="103"/>
    </row>
    <row r="6" spans="1:18" ht="24">
      <c r="A6" s="91">
        <v>1052</v>
      </c>
      <c r="B6" s="91" t="s">
        <v>192</v>
      </c>
      <c r="C6" s="93">
        <v>33</v>
      </c>
      <c r="D6" s="93">
        <v>23</v>
      </c>
      <c r="E6" s="93"/>
      <c r="F6" s="93"/>
      <c r="G6" s="93"/>
      <c r="H6" s="93"/>
      <c r="I6" s="93">
        <v>92</v>
      </c>
      <c r="J6" s="93">
        <v>70</v>
      </c>
      <c r="K6" s="93"/>
      <c r="L6" s="93">
        <v>52</v>
      </c>
      <c r="M6" s="93"/>
      <c r="N6" s="93"/>
      <c r="O6" s="93"/>
      <c r="P6" s="102"/>
      <c r="Q6" s="97">
        <v>54</v>
      </c>
      <c r="R6" s="103"/>
    </row>
    <row r="7" spans="1:18" ht="24">
      <c r="A7" s="91">
        <v>1063</v>
      </c>
      <c r="B7" s="91" t="s">
        <v>24</v>
      </c>
      <c r="C7" s="93">
        <v>53</v>
      </c>
      <c r="D7" s="93">
        <v>40</v>
      </c>
      <c r="E7" s="93"/>
      <c r="F7" s="93"/>
      <c r="G7" s="93"/>
      <c r="H7" s="93"/>
      <c r="I7" s="93">
        <v>65</v>
      </c>
      <c r="J7" s="93">
        <v>65</v>
      </c>
      <c r="K7" s="93"/>
      <c r="L7" s="93">
        <v>47</v>
      </c>
      <c r="M7" s="93"/>
      <c r="N7" s="93"/>
      <c r="O7" s="93"/>
      <c r="P7" s="102"/>
      <c r="Q7" s="97">
        <v>54</v>
      </c>
      <c r="R7" s="103"/>
    </row>
    <row r="8" spans="1:18" ht="24">
      <c r="A8" s="91">
        <v>1069</v>
      </c>
      <c r="B8" s="91" t="s">
        <v>193</v>
      </c>
      <c r="C8" s="93">
        <v>28</v>
      </c>
      <c r="D8" s="93">
        <v>39</v>
      </c>
      <c r="E8" s="93"/>
      <c r="F8" s="93"/>
      <c r="G8" s="93"/>
      <c r="H8" s="93"/>
      <c r="I8" s="93">
        <v>65</v>
      </c>
      <c r="J8" s="93">
        <v>65</v>
      </c>
      <c r="K8" s="93"/>
      <c r="L8" s="93">
        <v>57</v>
      </c>
      <c r="M8" s="93"/>
      <c r="N8" s="93"/>
      <c r="O8" s="93"/>
      <c r="P8" s="102"/>
      <c r="Q8" s="97">
        <v>50.8</v>
      </c>
      <c r="R8" s="103"/>
    </row>
    <row r="9" spans="1:18" ht="24">
      <c r="A9" s="91">
        <v>1107</v>
      </c>
      <c r="B9" s="91" t="s">
        <v>194</v>
      </c>
      <c r="C9" s="93">
        <v>33</v>
      </c>
      <c r="D9" s="93">
        <v>33</v>
      </c>
      <c r="E9" s="93"/>
      <c r="F9" s="93"/>
      <c r="G9" s="93"/>
      <c r="H9" s="93"/>
      <c r="I9" s="93">
        <v>70</v>
      </c>
      <c r="J9" s="93">
        <v>70</v>
      </c>
      <c r="K9" s="93"/>
      <c r="L9" s="93">
        <v>68</v>
      </c>
      <c r="M9" s="93"/>
      <c r="N9" s="93"/>
      <c r="O9" s="93"/>
      <c r="P9" s="102"/>
      <c r="Q9" s="97">
        <v>54.8</v>
      </c>
      <c r="R9" s="103"/>
    </row>
    <row r="10" spans="1:18" ht="36">
      <c r="A10" s="91">
        <v>1118</v>
      </c>
      <c r="B10" s="91" t="s">
        <v>195</v>
      </c>
      <c r="C10" s="93">
        <v>20</v>
      </c>
      <c r="D10" s="93">
        <v>11</v>
      </c>
      <c r="E10" s="93"/>
      <c r="F10" s="93"/>
      <c r="G10" s="93"/>
      <c r="H10" s="93"/>
      <c r="I10" s="93">
        <v>75</v>
      </c>
      <c r="J10" s="93">
        <v>75</v>
      </c>
      <c r="K10" s="93"/>
      <c r="L10" s="93">
        <v>75</v>
      </c>
      <c r="M10" s="93"/>
      <c r="N10" s="93"/>
      <c r="O10" s="93"/>
      <c r="P10" s="102"/>
      <c r="Q10" s="97">
        <v>51.2</v>
      </c>
      <c r="R10" s="103"/>
    </row>
    <row r="11" spans="1:18" ht="24">
      <c r="A11" s="91">
        <v>1126</v>
      </c>
      <c r="B11" s="91" t="s">
        <v>196</v>
      </c>
      <c r="C11" s="93">
        <v>21</v>
      </c>
      <c r="D11" s="93">
        <v>12</v>
      </c>
      <c r="E11" s="93"/>
      <c r="F11" s="93"/>
      <c r="G11" s="93"/>
      <c r="H11" s="93"/>
      <c r="I11" s="93">
        <v>70</v>
      </c>
      <c r="J11" s="93">
        <v>80</v>
      </c>
      <c r="K11" s="93"/>
      <c r="L11" s="93">
        <v>69</v>
      </c>
      <c r="M11" s="93"/>
      <c r="N11" s="93"/>
      <c r="O11" s="93"/>
      <c r="P11" s="102"/>
      <c r="Q11" s="97">
        <v>50.4</v>
      </c>
      <c r="R11" s="103"/>
    </row>
    <row r="12" spans="1:18" ht="24">
      <c r="A12" s="91">
        <v>1127</v>
      </c>
      <c r="B12" s="91" t="s">
        <v>197</v>
      </c>
      <c r="C12" s="93">
        <v>20</v>
      </c>
      <c r="D12" s="93">
        <v>31</v>
      </c>
      <c r="E12" s="93"/>
      <c r="F12" s="93"/>
      <c r="G12" s="93"/>
      <c r="H12" s="93"/>
      <c r="I12" s="93">
        <v>50</v>
      </c>
      <c r="J12" s="93">
        <v>50</v>
      </c>
      <c r="K12" s="93"/>
      <c r="L12" s="93">
        <v>37</v>
      </c>
      <c r="M12" s="93"/>
      <c r="N12" s="93"/>
      <c r="O12" s="93"/>
      <c r="P12" s="102"/>
      <c r="Q12" s="97">
        <v>37.6</v>
      </c>
      <c r="R12" s="103"/>
    </row>
    <row r="13" spans="1:18" ht="24">
      <c r="A13" s="91">
        <v>1133</v>
      </c>
      <c r="B13" s="91" t="s">
        <v>198</v>
      </c>
      <c r="C13" s="93">
        <v>38</v>
      </c>
      <c r="D13" s="93">
        <v>48</v>
      </c>
      <c r="E13" s="93"/>
      <c r="F13" s="93"/>
      <c r="G13" s="93"/>
      <c r="H13" s="93"/>
      <c r="I13" s="93">
        <v>65</v>
      </c>
      <c r="J13" s="93">
        <v>60</v>
      </c>
      <c r="K13" s="93"/>
      <c r="L13" s="93">
        <v>49</v>
      </c>
      <c r="M13" s="93"/>
      <c r="N13" s="93"/>
      <c r="O13" s="93"/>
      <c r="P13" s="102"/>
      <c r="Q13" s="97">
        <v>52</v>
      </c>
      <c r="R13" s="103"/>
    </row>
    <row r="14" spans="1:18" ht="24">
      <c r="A14" s="91">
        <v>1156</v>
      </c>
      <c r="B14" s="91" t="s">
        <v>199</v>
      </c>
      <c r="C14" s="93">
        <v>45</v>
      </c>
      <c r="D14" s="93">
        <v>26</v>
      </c>
      <c r="E14" s="93"/>
      <c r="F14" s="93"/>
      <c r="G14" s="93"/>
      <c r="H14" s="93"/>
      <c r="I14" s="93">
        <v>70</v>
      </c>
      <c r="J14" s="93">
        <v>70</v>
      </c>
      <c r="K14" s="93"/>
      <c r="L14" s="93">
        <v>43</v>
      </c>
      <c r="M14" s="93"/>
      <c r="N14" s="93"/>
      <c r="O14" s="93"/>
      <c r="P14" s="102"/>
      <c r="Q14" s="97">
        <v>50.8</v>
      </c>
      <c r="R14" s="103"/>
    </row>
    <row r="15" spans="1:18" ht="48">
      <c r="A15" s="91">
        <v>1176</v>
      </c>
      <c r="B15" s="91" t="s">
        <v>200</v>
      </c>
      <c r="C15" s="93">
        <v>42</v>
      </c>
      <c r="D15" s="93">
        <v>1</v>
      </c>
      <c r="E15" s="93"/>
      <c r="F15" s="93"/>
      <c r="G15" s="93"/>
      <c r="H15" s="93"/>
      <c r="I15" s="93">
        <v>50</v>
      </c>
      <c r="J15" s="93">
        <v>50</v>
      </c>
      <c r="K15" s="93"/>
      <c r="L15" s="93">
        <v>45</v>
      </c>
      <c r="M15" s="93"/>
      <c r="N15" s="93"/>
      <c r="O15" s="93"/>
      <c r="P15" s="102"/>
      <c r="Q15" s="97">
        <v>37.6</v>
      </c>
      <c r="R15" s="103"/>
    </row>
    <row r="16" spans="1:18" ht="36">
      <c r="A16" s="91">
        <v>1177</v>
      </c>
      <c r="B16" s="91" t="s">
        <v>201</v>
      </c>
      <c r="C16" s="93">
        <v>29</v>
      </c>
      <c r="D16" s="93">
        <v>10</v>
      </c>
      <c r="E16" s="93"/>
      <c r="F16" s="93"/>
      <c r="G16" s="93"/>
      <c r="H16" s="93"/>
      <c r="I16" s="93">
        <v>60</v>
      </c>
      <c r="J16" s="93">
        <v>60</v>
      </c>
      <c r="K16" s="93"/>
      <c r="L16" s="93">
        <v>59</v>
      </c>
      <c r="M16" s="93"/>
      <c r="N16" s="93"/>
      <c r="O16" s="93"/>
      <c r="P16" s="102"/>
      <c r="Q16" s="97">
        <v>43.6</v>
      </c>
      <c r="R16" s="103"/>
    </row>
    <row r="17" spans="1:18">
      <c r="A17" s="91">
        <v>1185</v>
      </c>
      <c r="B17" s="91" t="s">
        <v>27</v>
      </c>
      <c r="C17" s="93">
        <v>52</v>
      </c>
      <c r="D17" s="93">
        <v>68</v>
      </c>
      <c r="E17" s="93"/>
      <c r="F17" s="93"/>
      <c r="G17" s="93"/>
      <c r="H17" s="93"/>
      <c r="I17" s="93">
        <v>70</v>
      </c>
      <c r="J17" s="93">
        <v>70</v>
      </c>
      <c r="K17" s="93"/>
      <c r="L17" s="93">
        <v>57</v>
      </c>
      <c r="M17" s="93"/>
      <c r="N17" s="93"/>
      <c r="O17" s="93"/>
      <c r="P17" s="102"/>
      <c r="Q17" s="97">
        <v>63.4</v>
      </c>
      <c r="R17" s="103"/>
    </row>
    <row r="18" spans="1:18" ht="24">
      <c r="A18" s="91">
        <v>1188</v>
      </c>
      <c r="B18" s="91" t="s">
        <v>202</v>
      </c>
      <c r="C18" s="93">
        <v>28</v>
      </c>
      <c r="D18" s="93">
        <v>33</v>
      </c>
      <c r="E18" s="93"/>
      <c r="F18" s="93"/>
      <c r="G18" s="93"/>
      <c r="H18" s="93"/>
      <c r="I18" s="93">
        <v>50</v>
      </c>
      <c r="J18" s="93">
        <v>50</v>
      </c>
      <c r="K18" s="93"/>
      <c r="L18" s="93">
        <v>58</v>
      </c>
      <c r="M18" s="93"/>
      <c r="N18" s="93"/>
      <c r="O18" s="93"/>
      <c r="P18" s="102"/>
      <c r="Q18" s="97">
        <v>43.8</v>
      </c>
      <c r="R18" s="103"/>
    </row>
    <row r="19" spans="1:18" ht="36">
      <c r="A19" s="91">
        <v>1191</v>
      </c>
      <c r="B19" s="91" t="s">
        <v>203</v>
      </c>
      <c r="C19" s="93">
        <v>38</v>
      </c>
      <c r="D19" s="93">
        <v>35</v>
      </c>
      <c r="E19" s="93"/>
      <c r="F19" s="93"/>
      <c r="G19" s="93"/>
      <c r="H19" s="93"/>
      <c r="I19" s="93">
        <v>70</v>
      </c>
      <c r="J19" s="93">
        <v>70</v>
      </c>
      <c r="K19" s="93"/>
      <c r="L19" s="93">
        <v>64</v>
      </c>
      <c r="M19" s="93"/>
      <c r="N19" s="93"/>
      <c r="O19" s="93"/>
      <c r="P19" s="102"/>
      <c r="Q19" s="97">
        <v>55.4</v>
      </c>
      <c r="R19" s="103"/>
    </row>
    <row r="20" spans="1:18" ht="36">
      <c r="A20" s="91">
        <v>1194</v>
      </c>
      <c r="B20" s="91" t="s">
        <v>204</v>
      </c>
      <c r="C20" s="93">
        <v>39</v>
      </c>
      <c r="D20" s="93">
        <v>35</v>
      </c>
      <c r="E20" s="93"/>
      <c r="F20" s="93"/>
      <c r="G20" s="93"/>
      <c r="H20" s="93"/>
      <c r="I20" s="93">
        <v>70</v>
      </c>
      <c r="J20" s="93">
        <v>70</v>
      </c>
      <c r="K20" s="93"/>
      <c r="L20" s="93">
        <v>64</v>
      </c>
      <c r="M20" s="93"/>
      <c r="N20" s="93"/>
      <c r="O20" s="93"/>
      <c r="P20" s="102"/>
      <c r="Q20" s="97">
        <v>55.6</v>
      </c>
      <c r="R20" s="103"/>
    </row>
    <row r="21" spans="1:18" ht="24">
      <c r="A21" s="91">
        <v>1204</v>
      </c>
      <c r="B21" s="91" t="s">
        <v>18</v>
      </c>
      <c r="C21" s="93">
        <v>39</v>
      </c>
      <c r="D21" s="93">
        <v>29</v>
      </c>
      <c r="E21" s="93"/>
      <c r="F21" s="93"/>
      <c r="G21" s="93"/>
      <c r="H21" s="93"/>
      <c r="I21" s="93">
        <v>60</v>
      </c>
      <c r="J21" s="93">
        <v>65</v>
      </c>
      <c r="K21" s="93"/>
      <c r="L21" s="93">
        <v>61</v>
      </c>
      <c r="M21" s="93"/>
      <c r="N21" s="93"/>
      <c r="O21" s="93"/>
      <c r="P21" s="102"/>
      <c r="Q21" s="97">
        <v>50.8</v>
      </c>
      <c r="R21" s="103"/>
    </row>
    <row r="22" spans="1:18" ht="36">
      <c r="A22" s="91">
        <v>1215</v>
      </c>
      <c r="B22" s="91" t="s">
        <v>205</v>
      </c>
      <c r="C22" s="93">
        <v>41</v>
      </c>
      <c r="D22" s="93">
        <v>6</v>
      </c>
      <c r="E22" s="93"/>
      <c r="F22" s="93"/>
      <c r="G22" s="93"/>
      <c r="H22" s="93"/>
      <c r="I22" s="93">
        <v>100</v>
      </c>
      <c r="J22" s="93">
        <v>50</v>
      </c>
      <c r="K22" s="93"/>
      <c r="L22" s="93">
        <v>20</v>
      </c>
      <c r="M22" s="93"/>
      <c r="N22" s="93"/>
      <c r="O22" s="93"/>
      <c r="P22" s="102"/>
      <c r="Q22" s="97">
        <v>43.4</v>
      </c>
      <c r="R22" s="103"/>
    </row>
    <row r="23" spans="1:18" ht="36">
      <c r="A23" s="91">
        <v>1286</v>
      </c>
      <c r="B23" s="91" t="s">
        <v>206</v>
      </c>
      <c r="C23" s="93">
        <v>43</v>
      </c>
      <c r="D23" s="93">
        <v>27</v>
      </c>
      <c r="E23" s="93"/>
      <c r="F23" s="93"/>
      <c r="G23" s="93"/>
      <c r="H23" s="93"/>
      <c r="I23" s="93">
        <v>90</v>
      </c>
      <c r="J23" s="93">
        <v>60</v>
      </c>
      <c r="K23" s="93"/>
      <c r="L23" s="93">
        <v>57</v>
      </c>
      <c r="M23" s="93"/>
      <c r="N23" s="93"/>
      <c r="O23" s="93"/>
      <c r="P23" s="102"/>
      <c r="Q23" s="97">
        <v>55.4</v>
      </c>
      <c r="R23" s="103"/>
    </row>
    <row r="24" spans="1:18" ht="24">
      <c r="A24" s="91">
        <v>1293</v>
      </c>
      <c r="B24" s="91" t="s">
        <v>207</v>
      </c>
      <c r="C24" s="93">
        <v>32</v>
      </c>
      <c r="D24" s="93">
        <v>43</v>
      </c>
      <c r="E24" s="93"/>
      <c r="F24" s="93"/>
      <c r="G24" s="93"/>
      <c r="H24" s="93"/>
      <c r="I24" s="93">
        <v>60</v>
      </c>
      <c r="J24" s="93">
        <v>65</v>
      </c>
      <c r="K24" s="93"/>
      <c r="L24" s="93">
        <v>72</v>
      </c>
      <c r="M24" s="93"/>
      <c r="N24" s="93"/>
      <c r="O24" s="93"/>
      <c r="P24" s="102"/>
      <c r="Q24" s="97">
        <v>54.4</v>
      </c>
      <c r="R24" s="103"/>
    </row>
    <row r="25" spans="1:18" ht="24">
      <c r="A25" s="91">
        <v>1607</v>
      </c>
      <c r="B25" s="91" t="s">
        <v>208</v>
      </c>
      <c r="C25" s="93" t="s">
        <v>81</v>
      </c>
      <c r="D25" s="93" t="s">
        <v>81</v>
      </c>
      <c r="E25" s="93"/>
      <c r="F25" s="93"/>
      <c r="G25" s="93"/>
      <c r="H25" s="93"/>
      <c r="I25" s="93" t="s">
        <v>81</v>
      </c>
      <c r="J25" s="93" t="s">
        <v>81</v>
      </c>
      <c r="K25" s="93"/>
      <c r="L25" s="93" t="s">
        <v>81</v>
      </c>
      <c r="M25" s="93"/>
      <c r="N25" s="93"/>
      <c r="O25" s="93"/>
      <c r="P25" s="102"/>
      <c r="Q25" s="97">
        <v>0</v>
      </c>
      <c r="R25" s="103"/>
    </row>
  </sheetData>
  <pageMargins left="0.7" right="0.7" top="0.75" bottom="0.75" header="0.3" footer="0.3"/>
  <drawing r:id="rId1"/>
  <legacyDrawing r:id="rId2"/>
  <controls>
    <control shapeId="3122" r:id="rId3" name="Control 98"/>
    <control shapeId="3121" r:id="rId4" name="Control 96"/>
    <control shapeId="3120" r:id="rId5" name="Control 94"/>
    <control shapeId="3119" r:id="rId6" name="Control 92"/>
    <control shapeId="3118" r:id="rId7" name="Control 90"/>
    <control shapeId="3117" r:id="rId8" name="Control 88"/>
    <control shapeId="3116" r:id="rId9" name="Control 86"/>
    <control shapeId="3115" r:id="rId10" name="Control 84"/>
    <control shapeId="3114" r:id="rId11" name="Control 82"/>
    <control shapeId="3113" r:id="rId12" name="Control 80"/>
    <control shapeId="3112" r:id="rId13" name="Control 78"/>
    <control shapeId="3111" r:id="rId14" name="Control 76"/>
    <control shapeId="3110" r:id="rId15" name="Control 74"/>
    <control shapeId="3109" r:id="rId16" name="Control 72"/>
    <control shapeId="3108" r:id="rId17" name="Control 70"/>
    <control shapeId="3107" r:id="rId18" name="Control 68"/>
    <control shapeId="3106" r:id="rId19" name="Control 66"/>
    <control shapeId="3105" r:id="rId20" name="Control 64"/>
    <control shapeId="3104" r:id="rId21" name="Control 62"/>
    <control shapeId="3103" r:id="rId22" name="Control 60"/>
    <control shapeId="3102" r:id="rId23" name="Control 58"/>
    <control shapeId="3101" r:id="rId24" name="Control 56"/>
    <control shapeId="3100" r:id="rId25" name="Control 54"/>
    <control shapeId="3099" r:id="rId26" name="Control 52"/>
    <control shapeId="3098" r:id="rId27" name="Control 50"/>
    <control shapeId="3097" r:id="rId28" name="Control 49"/>
    <control shapeId="3096" r:id="rId29" name="Control 47"/>
    <control shapeId="3095" r:id="rId30" name="Control 45"/>
    <control shapeId="3094" r:id="rId31" name="Control 43"/>
    <control shapeId="3093" r:id="rId32" name="Control 41"/>
    <control shapeId="3092" r:id="rId33" name="Control 39"/>
    <control shapeId="3091" r:id="rId34" name="Control 37"/>
    <control shapeId="3090" r:id="rId35" name="Control 35"/>
    <control shapeId="3089" r:id="rId36" name="Control 33"/>
    <control shapeId="3088" r:id="rId37" name="Control 31"/>
    <control shapeId="3087" r:id="rId38" name="Control 29"/>
    <control shapeId="3086" r:id="rId39" name="Control 27"/>
    <control shapeId="3085" r:id="rId40" name="Control 25"/>
    <control shapeId="3084" r:id="rId41" name="Control 23"/>
    <control shapeId="3083" r:id="rId42" name="Control 21"/>
    <control shapeId="3082" r:id="rId43" name="Control 19"/>
    <control shapeId="3081" r:id="rId44" name="Control 17"/>
    <control shapeId="3080" r:id="rId45" name="Control 15"/>
    <control shapeId="3079" r:id="rId46" name="Control 13"/>
    <control shapeId="3078" r:id="rId47" name="Control 11"/>
    <control shapeId="3077" r:id="rId48" name="Control 9"/>
    <control shapeId="3076" r:id="rId49" name="Control 7"/>
    <control shapeId="3075" r:id="rId50" name="Control 5"/>
    <control shapeId="3074" r:id="rId51" name="Control 3"/>
    <control shapeId="3073" r:id="rId52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J78"/>
  <sheetViews>
    <sheetView topLeftCell="B31" workbookViewId="0">
      <selection activeCell="M43" sqref="M43"/>
    </sheetView>
  </sheetViews>
  <sheetFormatPr defaultColWidth="9.140625" defaultRowHeight="12.75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/>
    <row r="2" spans="2:36" ht="30" customHeight="1" thickBot="1">
      <c r="B2" s="1"/>
      <c r="C2" s="175" t="s">
        <v>28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7"/>
      <c r="AH2" s="173" t="s">
        <v>20</v>
      </c>
      <c r="AI2" s="173"/>
      <c r="AJ2" s="173"/>
    </row>
    <row r="3" spans="2:36" ht="15" customHeight="1">
      <c r="B3" s="23"/>
      <c r="C3" s="181" t="s">
        <v>29</v>
      </c>
      <c r="D3" s="182"/>
      <c r="E3" s="155" t="str">
        <f>Liste!G4&amp;Liste!H4</f>
        <v>:ÖZEL İSTANBUL ŞAFAK MESLEKİ VE TEKNİK ANADOLU LİSESİ</v>
      </c>
      <c r="F3" s="155"/>
      <c r="G3" s="180" t="s">
        <v>30</v>
      </c>
      <c r="H3" s="180"/>
      <c r="I3" s="180"/>
      <c r="J3" s="180"/>
      <c r="K3" s="155" t="str">
        <f>Liste!G6&amp;" "&amp;Liste!H6</f>
        <v>: 10-B</v>
      </c>
      <c r="L3" s="155"/>
      <c r="M3" s="155"/>
      <c r="N3" s="155"/>
      <c r="O3" s="155"/>
      <c r="P3" s="156"/>
      <c r="Q3" s="24"/>
      <c r="R3" s="183" t="s">
        <v>31</v>
      </c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5"/>
      <c r="AG3" s="7"/>
      <c r="AH3" s="174" t="s">
        <v>22</v>
      </c>
      <c r="AI3" s="173"/>
      <c r="AJ3" s="173"/>
    </row>
    <row r="4" spans="2:36" ht="15" customHeight="1" thickBot="1">
      <c r="B4" s="23"/>
      <c r="C4" s="152" t="s">
        <v>32</v>
      </c>
      <c r="D4" s="153"/>
      <c r="E4" s="154" t="str">
        <f>Liste!G5&amp;Liste!H5</f>
        <v>:2017-2018</v>
      </c>
      <c r="F4" s="154"/>
      <c r="G4" s="176" t="s">
        <v>33</v>
      </c>
      <c r="H4" s="176"/>
      <c r="I4" s="176"/>
      <c r="J4" s="176"/>
      <c r="K4" s="154" t="s">
        <v>34</v>
      </c>
      <c r="L4" s="154"/>
      <c r="M4" s="154"/>
      <c r="N4" s="154"/>
      <c r="O4" s="154"/>
      <c r="P4" s="157"/>
      <c r="Q4" s="3"/>
      <c r="R4" s="186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8"/>
    </row>
    <row r="5" spans="2:36" ht="15" customHeight="1">
      <c r="B5" s="23"/>
      <c r="C5" s="152" t="s">
        <v>35</v>
      </c>
      <c r="D5" s="153"/>
      <c r="E5" s="154" t="s">
        <v>36</v>
      </c>
      <c r="F5" s="154"/>
      <c r="G5" s="176" t="s">
        <v>11</v>
      </c>
      <c r="H5" s="176"/>
      <c r="I5" s="176"/>
      <c r="J5" s="176"/>
      <c r="K5" s="154" t="str">
        <f>Liste!G8&amp;" "&amp;Liste!H7</f>
        <v>: ELEKTRİK ELEKTRONİK VE ÖLÇME</v>
      </c>
      <c r="L5" s="154"/>
      <c r="M5" s="154"/>
      <c r="N5" s="154"/>
      <c r="O5" s="154"/>
      <c r="P5" s="157"/>
      <c r="Q5" s="24"/>
      <c r="R5" s="150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89">
        <f>O16</f>
        <v>0.28000000000000003</v>
      </c>
      <c r="AE5" s="189"/>
      <c r="AF5" s="50" t="s">
        <v>38</v>
      </c>
      <c r="AH5" s="166" t="s">
        <v>39</v>
      </c>
      <c r="AI5" s="166"/>
      <c r="AJ5" s="166"/>
    </row>
    <row r="6" spans="2:36" ht="15" customHeight="1" thickBot="1">
      <c r="B6" s="23"/>
      <c r="C6" s="177" t="s">
        <v>12</v>
      </c>
      <c r="D6" s="178"/>
      <c r="E6" s="132" t="str">
        <f>Liste!G7&amp;Liste!H8</f>
        <v>:YÜCEL DEMİR-H. TAYFUN YILDIRIM</v>
      </c>
      <c r="F6" s="132"/>
      <c r="G6" s="179"/>
      <c r="H6" s="179"/>
      <c r="I6" s="179"/>
      <c r="J6" s="179"/>
      <c r="K6" s="132"/>
      <c r="L6" s="132"/>
      <c r="M6" s="132"/>
      <c r="N6" s="132"/>
      <c r="O6" s="132"/>
      <c r="P6" s="133"/>
      <c r="Q6" s="24"/>
      <c r="R6" s="129" t="s">
        <v>40</v>
      </c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1"/>
      <c r="AH6" s="166"/>
      <c r="AI6" s="166"/>
      <c r="AJ6" s="16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167" t="e">
        <f>CONCATENATE(AJ9,AJ10,AJ11,AJ12,AJ13,AJ14,AJ15,AJ16,AJ17,AJ18,AJ19,AJ20,AJ21,AJ23,AJ24,AJ25,AJ26,AJ27,AJ28,AJ29,AJ30,AJ31,AJ32,AJ33)</f>
        <v>#REF!</v>
      </c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9"/>
      <c r="AH7" s="166"/>
      <c r="AI7" s="166"/>
      <c r="AJ7" s="166"/>
    </row>
    <row r="8" spans="2:36" ht="21" customHeight="1">
      <c r="B8" s="1"/>
      <c r="C8" s="140" t="s">
        <v>41</v>
      </c>
      <c r="D8" s="141"/>
      <c r="E8" s="141"/>
      <c r="F8" s="27" t="s">
        <v>42</v>
      </c>
      <c r="G8" s="3"/>
      <c r="H8" s="117" t="s">
        <v>43</v>
      </c>
      <c r="I8" s="118"/>
      <c r="J8" s="118"/>
      <c r="K8" s="118"/>
      <c r="L8" s="118"/>
      <c r="M8" s="118"/>
      <c r="N8" s="118"/>
      <c r="O8" s="118"/>
      <c r="P8" s="119"/>
      <c r="Q8" s="25"/>
      <c r="R8" s="167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9"/>
    </row>
    <row r="9" spans="2:36" ht="20.100000000000001" customHeight="1">
      <c r="B9" s="1"/>
      <c r="C9" s="37">
        <v>1</v>
      </c>
      <c r="D9" s="146" t="s">
        <v>221</v>
      </c>
      <c r="E9" s="146"/>
      <c r="F9" s="38">
        <v>25</v>
      </c>
      <c r="G9" s="3"/>
      <c r="H9" s="113" t="s">
        <v>44</v>
      </c>
      <c r="I9" s="114"/>
      <c r="J9" s="114"/>
      <c r="K9" s="114"/>
      <c r="L9" s="114"/>
      <c r="M9" s="114"/>
      <c r="N9" s="114"/>
      <c r="O9" s="115">
        <f>COUNTIF(AF38:AF72,"GEÇMEZ")</f>
        <v>18</v>
      </c>
      <c r="P9" s="116"/>
      <c r="Q9" s="25"/>
      <c r="R9" s="167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9"/>
      <c r="AH9" s="12" t="str">
        <f t="shared" ref="AH9:AH33" si="0">IF(D9=0,"",D9)</f>
        <v>ZİL TESİSATI</v>
      </c>
      <c r="AI9" s="13">
        <f>F73</f>
        <v>48</v>
      </c>
      <c r="AJ9" s="11" t="str">
        <f>IF(AI9&lt;50,"    * "&amp;AH9,"")</f>
        <v xml:space="preserve">    * ZİL TESİSATI</v>
      </c>
    </row>
    <row r="10" spans="2:36" ht="20.100000000000001" customHeight="1">
      <c r="B10" s="1"/>
      <c r="C10" s="37">
        <v>2</v>
      </c>
      <c r="D10" s="146" t="s">
        <v>222</v>
      </c>
      <c r="E10" s="146"/>
      <c r="F10" s="38">
        <v>25</v>
      </c>
      <c r="G10" s="3"/>
      <c r="H10" s="113" t="s">
        <v>45</v>
      </c>
      <c r="I10" s="114"/>
      <c r="J10" s="114"/>
      <c r="K10" s="114"/>
      <c r="L10" s="114"/>
      <c r="M10" s="114"/>
      <c r="N10" s="114"/>
      <c r="O10" s="115">
        <f>COUNTIF(AF38:AF72,"GEÇER")</f>
        <v>6</v>
      </c>
      <c r="P10" s="116"/>
      <c r="Q10" s="25"/>
      <c r="R10" s="167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9"/>
      <c r="AH10" s="12" t="e">
        <f>IF(#REF!=0,"",#REF!)</f>
        <v>#REF!</v>
      </c>
      <c r="AI10" s="13">
        <f>G73</f>
        <v>7.36</v>
      </c>
      <c r="AJ10" s="11" t="e">
        <f t="shared" ref="AJ10:AJ27" si="1">IF(AI10&lt;50,"    * "&amp;AH10,"")</f>
        <v>#REF!</v>
      </c>
    </row>
    <row r="11" spans="2:36" ht="20.100000000000001" customHeight="1">
      <c r="B11" s="1"/>
      <c r="C11" s="37">
        <v>3</v>
      </c>
      <c r="D11" s="146" t="s">
        <v>223</v>
      </c>
      <c r="E11" s="146"/>
      <c r="F11" s="38">
        <v>10</v>
      </c>
      <c r="G11" s="3"/>
      <c r="H11" s="113" t="s">
        <v>46</v>
      </c>
      <c r="I11" s="114"/>
      <c r="J11" s="114"/>
      <c r="K11" s="114"/>
      <c r="L11" s="114"/>
      <c r="M11" s="114"/>
      <c r="N11" s="114"/>
      <c r="O11" s="115">
        <f>COUNTIF(AF38:AF72,"ORTA")</f>
        <v>0</v>
      </c>
      <c r="P11" s="116"/>
      <c r="Q11" s="25"/>
      <c r="R11" s="170" t="s">
        <v>47</v>
      </c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2"/>
      <c r="AH11" s="12" t="str">
        <f>IF(D10=0,"",D10)</f>
        <v>TRANSFORMATÖRÜN İÇ YAPISI</v>
      </c>
      <c r="AI11" s="13">
        <f>H73</f>
        <v>38</v>
      </c>
      <c r="AJ11" s="11" t="str">
        <f t="shared" si="1"/>
        <v xml:space="preserve">    * TRANSFORMATÖRÜN İÇ YAPISI</v>
      </c>
    </row>
    <row r="12" spans="2:36" ht="20.100000000000001" customHeight="1">
      <c r="B12" s="1"/>
      <c r="C12" s="37">
        <v>4</v>
      </c>
      <c r="D12" s="67" t="s">
        <v>224</v>
      </c>
      <c r="E12" s="67"/>
      <c r="F12" s="38">
        <v>10</v>
      </c>
      <c r="G12" s="3"/>
      <c r="H12" s="113" t="s">
        <v>48</v>
      </c>
      <c r="I12" s="114"/>
      <c r="J12" s="114"/>
      <c r="K12" s="114"/>
      <c r="L12" s="114"/>
      <c r="M12" s="114"/>
      <c r="N12" s="114"/>
      <c r="O12" s="115">
        <f>COUNTIF(AF38:AF72,"İYİ")</f>
        <v>0</v>
      </c>
      <c r="P12" s="116"/>
      <c r="Q12" s="25"/>
      <c r="R12" s="170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2"/>
      <c r="AH12" s="12" t="str">
        <f>IF(D11=0,"",D11)</f>
        <v>DEVRELERİN ÖZELLİKLERİ</v>
      </c>
      <c r="AI12" s="13">
        <f>I73</f>
        <v>64.8</v>
      </c>
      <c r="AJ12" s="11" t="str">
        <f t="shared" si="1"/>
        <v/>
      </c>
    </row>
    <row r="13" spans="2:36" ht="20.100000000000001" customHeight="1">
      <c r="B13" s="1"/>
      <c r="C13" s="37">
        <v>5</v>
      </c>
      <c r="D13" s="146" t="s">
        <v>225</v>
      </c>
      <c r="E13" s="146"/>
      <c r="F13" s="38">
        <v>10</v>
      </c>
      <c r="G13" s="3"/>
      <c r="H13" s="113" t="s">
        <v>49</v>
      </c>
      <c r="I13" s="114"/>
      <c r="J13" s="114"/>
      <c r="K13" s="114"/>
      <c r="L13" s="114"/>
      <c r="M13" s="114"/>
      <c r="N13" s="114"/>
      <c r="O13" s="115">
        <f>COUNTIF(AF38:AF72,"PEKİYİ")</f>
        <v>1</v>
      </c>
      <c r="P13" s="116"/>
      <c r="Q13" s="25"/>
      <c r="R13" s="170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2"/>
      <c r="AH13" s="12" t="str">
        <f t="shared" si="0"/>
        <v>EV ALETLERİ</v>
      </c>
      <c r="AI13" s="13">
        <f>J73</f>
        <v>82.799999999999983</v>
      </c>
      <c r="AJ13" s="11" t="str">
        <f t="shared" si="1"/>
        <v/>
      </c>
    </row>
    <row r="14" spans="2:36" ht="20.100000000000001" customHeight="1">
      <c r="B14" s="1"/>
      <c r="C14" s="37">
        <v>6</v>
      </c>
      <c r="D14" s="146" t="s">
        <v>226</v>
      </c>
      <c r="E14" s="146"/>
      <c r="F14" s="38">
        <v>10</v>
      </c>
      <c r="G14" s="3"/>
      <c r="H14" s="161"/>
      <c r="I14" s="162"/>
      <c r="J14" s="162"/>
      <c r="K14" s="162"/>
      <c r="L14" s="162"/>
      <c r="M14" s="162"/>
      <c r="N14" s="162"/>
      <c r="O14" s="162"/>
      <c r="P14" s="163"/>
      <c r="Q14" s="25"/>
      <c r="R14" s="170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2"/>
      <c r="AH14" s="12" t="str">
        <f t="shared" si="0"/>
        <v>ALAN HESAPLAMA</v>
      </c>
      <c r="AI14" s="13">
        <f>K73</f>
        <v>24</v>
      </c>
      <c r="AJ14" s="11" t="str">
        <f t="shared" si="1"/>
        <v xml:space="preserve">    * ALAN HESAPLAMA</v>
      </c>
    </row>
    <row r="15" spans="2:36" ht="17.25" customHeight="1">
      <c r="B15" s="1"/>
      <c r="C15" s="37">
        <v>7</v>
      </c>
      <c r="D15" s="146" t="s">
        <v>227</v>
      </c>
      <c r="E15" s="146"/>
      <c r="F15" s="38">
        <v>10</v>
      </c>
      <c r="G15" s="3"/>
      <c r="H15" s="113" t="s">
        <v>50</v>
      </c>
      <c r="I15" s="114"/>
      <c r="J15" s="114"/>
      <c r="K15" s="114"/>
      <c r="L15" s="114"/>
      <c r="M15" s="114"/>
      <c r="N15" s="114"/>
      <c r="O15" s="142">
        <f>IF(COUNT(AE38:AE72)=0," ",SUM(AE38:AE72)/COUNT(AE38:AE72))</f>
        <v>38.64</v>
      </c>
      <c r="P15" s="143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21" t="str">
        <f>Liste!H8</f>
        <v>YÜCEL DEMİR-H. TAYFUN YILDIRIM</v>
      </c>
      <c r="AD15" s="121"/>
      <c r="AE15" s="121"/>
      <c r="AF15" s="122"/>
      <c r="AH15" s="12" t="str">
        <f t="shared" si="0"/>
        <v>UZUNLUK HESAPLAMA</v>
      </c>
      <c r="AI15" s="13">
        <f>L73</f>
        <v>38.4</v>
      </c>
      <c r="AJ15" s="11" t="str">
        <f t="shared" si="1"/>
        <v xml:space="preserve">    * UZUNLUK HESAPLAMA</v>
      </c>
    </row>
    <row r="16" spans="2:36" ht="20.100000000000001" customHeight="1" thickBot="1">
      <c r="B16" s="1"/>
      <c r="C16" s="37">
        <v>8</v>
      </c>
      <c r="D16" s="146"/>
      <c r="E16" s="146"/>
      <c r="F16" s="38"/>
      <c r="G16" s="3"/>
      <c r="H16" s="164" t="s">
        <v>51</v>
      </c>
      <c r="I16" s="165"/>
      <c r="J16" s="165"/>
      <c r="K16" s="165"/>
      <c r="L16" s="165"/>
      <c r="M16" s="165"/>
      <c r="N16" s="165"/>
      <c r="O16" s="144">
        <f>SUM(O10:O13)/SUM(O9:O14)</f>
        <v>0.28000000000000003</v>
      </c>
      <c r="P16" s="145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23" t="str">
        <f>Liste!H9</f>
        <v>ELEKTRİK ÖĞRETMENİ</v>
      </c>
      <c r="AD16" s="123"/>
      <c r="AE16" s="123"/>
      <c r="AF16" s="124"/>
      <c r="AH16" s="12" t="str">
        <f t="shared" si="0"/>
        <v/>
      </c>
      <c r="AI16" s="13" t="str">
        <f>M73</f>
        <v xml:space="preserve"> </v>
      </c>
      <c r="AJ16" s="11" t="str">
        <f t="shared" si="1"/>
        <v/>
      </c>
    </row>
    <row r="17" spans="2:36" ht="20.100000000000001" customHeight="1" thickBot="1">
      <c r="B17" s="1"/>
      <c r="C17" s="37">
        <v>9</v>
      </c>
      <c r="D17" s="146"/>
      <c r="E17" s="146"/>
      <c r="F17" s="3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/>
      </c>
      <c r="AI17" s="13" t="str">
        <f>N73</f>
        <v xml:space="preserve"> </v>
      </c>
      <c r="AJ17" s="11" t="str">
        <f t="shared" si="1"/>
        <v/>
      </c>
    </row>
    <row r="18" spans="2:36" ht="20.100000000000001" customHeight="1">
      <c r="B18" s="1"/>
      <c r="C18" s="37">
        <v>10</v>
      </c>
      <c r="D18" s="146"/>
      <c r="E18" s="146"/>
      <c r="F18" s="38"/>
      <c r="G18" s="24"/>
      <c r="H18" s="126" t="s">
        <v>52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8"/>
      <c r="AH18" s="12" t="str">
        <f t="shared" si="0"/>
        <v/>
      </c>
      <c r="AI18" s="13" t="str">
        <f>O73</f>
        <v xml:space="preserve"> </v>
      </c>
      <c r="AJ18" s="11" t="str">
        <f t="shared" si="1"/>
        <v/>
      </c>
    </row>
    <row r="19" spans="2:36" ht="20.100000000000001" customHeight="1">
      <c r="B19" s="1"/>
      <c r="C19" s="37">
        <v>11</v>
      </c>
      <c r="D19" s="146"/>
      <c r="E19" s="146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 t="str">
        <f t="shared" si="0"/>
        <v/>
      </c>
      <c r="AI19" s="13" t="str">
        <f>P73</f>
        <v xml:space="preserve"> </v>
      </c>
      <c r="AJ19" s="11" t="str">
        <f t="shared" si="1"/>
        <v/>
      </c>
    </row>
    <row r="20" spans="2:36" ht="20.100000000000001" customHeight="1">
      <c r="B20" s="1"/>
      <c r="C20" s="37">
        <v>12</v>
      </c>
      <c r="D20" s="146"/>
      <c r="E20" s="146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 t="str">
        <f t="shared" si="0"/>
        <v/>
      </c>
      <c r="AI20" s="13" t="str">
        <f>Q73</f>
        <v xml:space="preserve"> </v>
      </c>
      <c r="AJ20" s="11" t="str">
        <f t="shared" si="1"/>
        <v/>
      </c>
    </row>
    <row r="21" spans="2:36" ht="20.100000000000001" customHeight="1">
      <c r="B21" s="1"/>
      <c r="C21" s="37">
        <v>13</v>
      </c>
      <c r="D21" s="146"/>
      <c r="E21" s="146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 t="str">
        <f t="shared" si="0"/>
        <v/>
      </c>
      <c r="AI21" s="13" t="str">
        <f>R73</f>
        <v xml:space="preserve"> </v>
      </c>
      <c r="AJ21" s="11" t="str">
        <f t="shared" si="1"/>
        <v/>
      </c>
    </row>
    <row r="22" spans="2:36" ht="20.100000000000001" customHeight="1">
      <c r="B22" s="1"/>
      <c r="C22" s="37">
        <v>14</v>
      </c>
      <c r="D22" s="146"/>
      <c r="E22" s="146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 t="str">
        <f t="shared" si="0"/>
        <v/>
      </c>
      <c r="AI22" s="13" t="str">
        <f>S73</f>
        <v xml:space="preserve"> </v>
      </c>
      <c r="AJ22" s="11" t="str">
        <f t="shared" si="1"/>
        <v/>
      </c>
    </row>
    <row r="23" spans="2:36" ht="20.100000000000001" customHeight="1">
      <c r="B23" s="1"/>
      <c r="C23" s="37">
        <v>15</v>
      </c>
      <c r="D23" s="146"/>
      <c r="E23" s="146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 t="str">
        <f t="shared" si="0"/>
        <v/>
      </c>
      <c r="AI23" s="13" t="str">
        <f>T73</f>
        <v xml:space="preserve"> </v>
      </c>
      <c r="AJ23" s="11" t="str">
        <f t="shared" si="1"/>
        <v/>
      </c>
    </row>
    <row r="24" spans="2:36" ht="20.100000000000001" customHeight="1">
      <c r="B24" s="1"/>
      <c r="C24" s="37">
        <v>16</v>
      </c>
      <c r="D24" s="146"/>
      <c r="E24" s="146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 t="str">
        <f t="shared" si="0"/>
        <v/>
      </c>
      <c r="AI24" s="13" t="str">
        <f>U73</f>
        <v xml:space="preserve"> </v>
      </c>
      <c r="AJ24" s="11" t="str">
        <f t="shared" si="1"/>
        <v/>
      </c>
    </row>
    <row r="25" spans="2:36" ht="20.100000000000001" customHeight="1">
      <c r="B25" s="1"/>
      <c r="C25" s="37">
        <v>17</v>
      </c>
      <c r="D25" s="146"/>
      <c r="E25" s="146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 t="str">
        <f t="shared" si="0"/>
        <v/>
      </c>
      <c r="AI25" s="13" t="str">
        <f>V73</f>
        <v xml:space="preserve"> </v>
      </c>
      <c r="AJ25" s="11" t="str">
        <f t="shared" si="1"/>
        <v/>
      </c>
    </row>
    <row r="26" spans="2:36" ht="20.100000000000001" customHeight="1">
      <c r="B26" s="1"/>
      <c r="C26" s="37">
        <v>18</v>
      </c>
      <c r="D26" s="146"/>
      <c r="E26" s="146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 t="str">
        <f t="shared" si="0"/>
        <v/>
      </c>
      <c r="AI26" s="13" t="str">
        <f>W73</f>
        <v xml:space="preserve"> </v>
      </c>
      <c r="AJ26" s="11" t="str">
        <f t="shared" si="1"/>
        <v/>
      </c>
    </row>
    <row r="27" spans="2:36" ht="20.100000000000001" customHeight="1">
      <c r="B27" s="1"/>
      <c r="C27" s="37">
        <v>19</v>
      </c>
      <c r="D27" s="146"/>
      <c r="E27" s="146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 t="str">
        <f t="shared" si="0"/>
        <v/>
      </c>
      <c r="AI27" s="13" t="str">
        <f>X73</f>
        <v xml:space="preserve"> </v>
      </c>
      <c r="AJ27" s="11" t="str">
        <f t="shared" si="1"/>
        <v/>
      </c>
    </row>
    <row r="28" spans="2:36" ht="20.100000000000001" customHeight="1">
      <c r="B28" s="1"/>
      <c r="C28" s="37">
        <v>20</v>
      </c>
      <c r="D28" s="146"/>
      <c r="E28" s="146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 t="str">
        <f t="shared" si="0"/>
        <v/>
      </c>
      <c r="AI28" s="13" t="str">
        <f>Y73</f>
        <v xml:space="preserve"> </v>
      </c>
      <c r="AJ28" s="11" t="str">
        <f>IF(AI28&lt;50,"    * "&amp;AH28,"")</f>
        <v/>
      </c>
    </row>
    <row r="29" spans="2:36" ht="20.100000000000001" customHeight="1">
      <c r="B29" s="1"/>
      <c r="C29" s="37">
        <v>21</v>
      </c>
      <c r="D29" s="146"/>
      <c r="E29" s="146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 t="str">
        <f t="shared" si="0"/>
        <v/>
      </c>
      <c r="AI29" s="13" t="str">
        <f>Z73</f>
        <v xml:space="preserve"> </v>
      </c>
      <c r="AJ29" s="11" t="str">
        <f t="shared" ref="AJ29:AJ33" si="2">IF(AI29&lt;50,"    * "&amp;AH29,"")</f>
        <v/>
      </c>
    </row>
    <row r="30" spans="2:36" ht="20.100000000000001" customHeight="1">
      <c r="B30" s="1"/>
      <c r="C30" s="37">
        <v>22</v>
      </c>
      <c r="D30" s="146"/>
      <c r="E30" s="146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 t="str">
        <f t="shared" si="0"/>
        <v/>
      </c>
      <c r="AI30" s="13" t="str">
        <f>AA73</f>
        <v xml:space="preserve"> </v>
      </c>
      <c r="AJ30" s="11" t="str">
        <f t="shared" si="2"/>
        <v/>
      </c>
    </row>
    <row r="31" spans="2:36" ht="20.100000000000001" customHeight="1">
      <c r="B31" s="1"/>
      <c r="C31" s="37">
        <v>23</v>
      </c>
      <c r="D31" s="146"/>
      <c r="E31" s="146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 t="str">
        <f t="shared" si="0"/>
        <v/>
      </c>
      <c r="AI31" s="13" t="str">
        <f>AB73</f>
        <v xml:space="preserve"> </v>
      </c>
      <c r="AJ31" s="11" t="str">
        <f t="shared" si="2"/>
        <v/>
      </c>
    </row>
    <row r="32" spans="2:36" ht="20.100000000000001" customHeight="1">
      <c r="B32" s="1"/>
      <c r="C32" s="37">
        <v>24</v>
      </c>
      <c r="D32" s="146"/>
      <c r="E32" s="146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 t="str">
        <f t="shared" si="0"/>
        <v/>
      </c>
      <c r="AI32" s="13" t="str">
        <f>AC73</f>
        <v xml:space="preserve"> </v>
      </c>
      <c r="AJ32" s="11" t="str">
        <f t="shared" si="2"/>
        <v/>
      </c>
    </row>
    <row r="33" spans="2:36" ht="20.100000000000001" customHeight="1">
      <c r="B33" s="1"/>
      <c r="C33" s="37">
        <v>25</v>
      </c>
      <c r="D33" s="146"/>
      <c r="E33" s="146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 t="str">
        <f t="shared" si="0"/>
        <v/>
      </c>
      <c r="AI33" s="13" t="str">
        <f>AD73</f>
        <v xml:space="preserve"> </v>
      </c>
      <c r="AJ33" s="11" t="str">
        <f t="shared" si="2"/>
        <v/>
      </c>
    </row>
    <row r="34" spans="2:36" ht="20.100000000000001" customHeight="1" thickBot="1">
      <c r="B34" s="1"/>
      <c r="C34" s="147" t="s">
        <v>53</v>
      </c>
      <c r="D34" s="148"/>
      <c r="E34" s="149"/>
      <c r="F34" s="39">
        <f>SUM(F9:F33)</f>
        <v>100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6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>
      <c r="B36" s="1"/>
      <c r="C36" s="160" t="s">
        <v>0</v>
      </c>
      <c r="D36" s="139"/>
      <c r="E36" s="139"/>
      <c r="F36" s="139" t="s">
        <v>54</v>
      </c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5" t="s">
        <v>55</v>
      </c>
      <c r="AF36" s="137" t="s">
        <v>56</v>
      </c>
      <c r="AH36" s="12"/>
      <c r="AI36" s="13"/>
    </row>
    <row r="37" spans="2:36" ht="24.95" customHeight="1">
      <c r="B37" s="1"/>
      <c r="C37" s="29" t="s">
        <v>2</v>
      </c>
      <c r="D37" s="4" t="s">
        <v>3</v>
      </c>
      <c r="E37" s="4" t="s">
        <v>4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36"/>
      <c r="AF37" s="138"/>
      <c r="AH37" s="12"/>
      <c r="AI37" s="13"/>
    </row>
    <row r="38" spans="2:36" ht="15" customHeight="1">
      <c r="B38" s="1"/>
      <c r="C38" s="30">
        <v>1</v>
      </c>
      <c r="D38" s="45">
        <f>IF(Liste!C5=0," ",Liste!C5)</f>
        <v>1024</v>
      </c>
      <c r="E38" s="45" t="str">
        <f>IF(Liste!D5=0," ",Liste!D5)</f>
        <v>EMRE BURHAN</v>
      </c>
      <c r="F38" s="20">
        <v>12</v>
      </c>
      <c r="G38" s="20">
        <v>3</v>
      </c>
      <c r="H38" s="20">
        <v>5</v>
      </c>
      <c r="I38" s="20">
        <v>6</v>
      </c>
      <c r="J38" s="20">
        <v>10</v>
      </c>
      <c r="K38" s="20">
        <v>0</v>
      </c>
      <c r="L38" s="20">
        <v>2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>
        <f t="shared" ref="AE38:AE72" si="3">IF(COUNTBLANK(F38:AD38)=COLUMNS(F38:AD38)," ",IF(SUM(F38:AD38)=0,0,SUM(F38:AD38)))</f>
        <v>38</v>
      </c>
      <c r="AF38" s="44" t="str">
        <f>IF(AE38=" "," ",IF(AE38&gt;=85,"PEKİYİ",IF(AE38&gt;=70,"İYİ",IF(AE38&gt;=60,"ORTA",IF(AE38&gt;=50,"GEÇER",IF(AE38&lt;50,"GEÇMEZ"))))))</f>
        <v>GEÇMEZ</v>
      </c>
      <c r="AH38" s="12"/>
      <c r="AI38" s="13"/>
    </row>
    <row r="39" spans="2:36" ht="15" customHeight="1">
      <c r="B39" s="1"/>
      <c r="C39" s="30">
        <v>2</v>
      </c>
      <c r="D39" s="45">
        <f>IF(Liste!C6=0," ",Liste!C6)</f>
        <v>1029</v>
      </c>
      <c r="E39" s="45" t="str">
        <f>IF(Liste!D6=0," ",Liste!D6)</f>
        <v>BERK ATUĞ</v>
      </c>
      <c r="F39" s="20">
        <v>25</v>
      </c>
      <c r="G39" s="20">
        <v>0</v>
      </c>
      <c r="H39" s="20">
        <v>0</v>
      </c>
      <c r="I39" s="20">
        <v>8</v>
      </c>
      <c r="J39" s="20">
        <v>8</v>
      </c>
      <c r="K39" s="20">
        <v>0</v>
      </c>
      <c r="L39" s="20">
        <v>2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>
        <f t="shared" si="3"/>
        <v>43</v>
      </c>
      <c r="AF39" s="44" t="str">
        <f t="shared" ref="AF39:AF72" si="4">IF(AE39=" "," ",IF(AE39&gt;=85,"PEKİYİ",IF(AE39&gt;=70,"İYİ",IF(AE39&gt;=60,"ORTA",IF(AE39&gt;=50,"GEÇER",IF(AE39&lt;50,"GEÇMEZ",0))))))</f>
        <v>GEÇMEZ</v>
      </c>
      <c r="AH39" s="12"/>
      <c r="AI39" s="13"/>
    </row>
    <row r="40" spans="2:36" ht="15" customHeight="1">
      <c r="B40" s="1"/>
      <c r="C40" s="30">
        <v>3</v>
      </c>
      <c r="D40" s="45">
        <f>IF(Liste!C7=0," ",Liste!C7)</f>
        <v>1030</v>
      </c>
      <c r="E40" s="45" t="str">
        <f>IF(Liste!D7=0," ",Liste!D7)</f>
        <v>BERKANT ZİLYAS</v>
      </c>
      <c r="F40" s="20">
        <v>12</v>
      </c>
      <c r="G40" s="20">
        <v>0</v>
      </c>
      <c r="H40" s="20">
        <v>5</v>
      </c>
      <c r="I40" s="20">
        <v>0</v>
      </c>
      <c r="J40" s="20">
        <v>8</v>
      </c>
      <c r="K40" s="20">
        <v>0</v>
      </c>
      <c r="L40" s="20">
        <v>2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>
        <f t="shared" si="3"/>
        <v>27</v>
      </c>
      <c r="AF40" s="44" t="str">
        <f t="shared" si="4"/>
        <v>GEÇMEZ</v>
      </c>
      <c r="AH40" s="12"/>
      <c r="AI40" s="13"/>
    </row>
    <row r="41" spans="2:36" ht="15" customHeight="1">
      <c r="B41" s="1"/>
      <c r="C41" s="30">
        <v>4</v>
      </c>
      <c r="D41" s="45">
        <f>IF(Liste!C8=0," ",Liste!C8)</f>
        <v>1032</v>
      </c>
      <c r="E41" s="45" t="str">
        <f>IF(Liste!D8=0," ",Liste!D8)</f>
        <v>NAZIM ÖĞE</v>
      </c>
      <c r="F41" s="20">
        <v>17</v>
      </c>
      <c r="G41" s="20">
        <v>5</v>
      </c>
      <c r="H41" s="20">
        <v>5</v>
      </c>
      <c r="I41" s="20">
        <v>10</v>
      </c>
      <c r="J41" s="20">
        <v>10</v>
      </c>
      <c r="K41" s="20">
        <v>3</v>
      </c>
      <c r="L41" s="20">
        <v>2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>
        <f t="shared" si="3"/>
        <v>52</v>
      </c>
      <c r="AF41" s="44" t="str">
        <f t="shared" si="4"/>
        <v>GEÇER</v>
      </c>
      <c r="AH41" s="12"/>
      <c r="AI41" s="13"/>
    </row>
    <row r="42" spans="2:36" ht="15" customHeight="1">
      <c r="B42" s="1"/>
      <c r="C42" s="30">
        <v>5</v>
      </c>
      <c r="D42" s="45">
        <f>IF(Liste!C9=0," ",Liste!C9)</f>
        <v>1036</v>
      </c>
      <c r="E42" s="45" t="str">
        <f>IF(Liste!D9=0," ",Liste!D9)</f>
        <v>SEYMEN AYDIR</v>
      </c>
      <c r="F42" s="20">
        <v>25</v>
      </c>
      <c r="G42" s="20">
        <v>25</v>
      </c>
      <c r="H42" s="20">
        <v>5</v>
      </c>
      <c r="I42" s="20">
        <v>8</v>
      </c>
      <c r="J42" s="20">
        <v>10</v>
      </c>
      <c r="K42" s="20">
        <v>10</v>
      </c>
      <c r="L42" s="20">
        <v>2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>
        <f t="shared" si="3"/>
        <v>85</v>
      </c>
      <c r="AF42" s="44" t="str">
        <f t="shared" si="4"/>
        <v>PEKİYİ</v>
      </c>
      <c r="AH42" s="14"/>
    </row>
    <row r="43" spans="2:36" ht="15" customHeight="1">
      <c r="B43" s="1"/>
      <c r="C43" s="30">
        <v>6</v>
      </c>
      <c r="D43" s="45">
        <f>IF(Liste!C10=0," ",Liste!C10)</f>
        <v>1043</v>
      </c>
      <c r="E43" s="45" t="str">
        <f>IF(Liste!D10=0," ",Liste!D10)</f>
        <v>EYÜP TUNÇ</v>
      </c>
      <c r="F43" s="20">
        <v>0</v>
      </c>
      <c r="G43" s="20">
        <v>0</v>
      </c>
      <c r="H43" s="20">
        <v>10</v>
      </c>
      <c r="I43" s="20">
        <v>5</v>
      </c>
      <c r="J43" s="20">
        <v>0</v>
      </c>
      <c r="K43" s="20">
        <v>5</v>
      </c>
      <c r="L43" s="20">
        <v>0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>
        <f t="shared" si="3"/>
        <v>20</v>
      </c>
      <c r="AF43" s="44" t="str">
        <f t="shared" si="4"/>
        <v>GEÇMEZ</v>
      </c>
      <c r="AH43" s="14"/>
    </row>
    <row r="44" spans="2:36" ht="15" customHeight="1">
      <c r="B44" s="1"/>
      <c r="C44" s="30">
        <v>7</v>
      </c>
      <c r="D44" s="45">
        <f>IF(Liste!C11=0," ",Liste!C11)</f>
        <v>1048</v>
      </c>
      <c r="E44" s="45" t="str">
        <f>IF(Liste!D11=0," ",Liste!D11)</f>
        <v>TOLGA YILDIRIM</v>
      </c>
      <c r="F44" s="20">
        <v>15</v>
      </c>
      <c r="G44" s="20">
        <v>0</v>
      </c>
      <c r="H44" s="20">
        <v>10</v>
      </c>
      <c r="I44" s="20">
        <v>6</v>
      </c>
      <c r="J44" s="20">
        <v>10</v>
      </c>
      <c r="K44" s="20">
        <v>3</v>
      </c>
      <c r="L44" s="20">
        <v>6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>
        <f t="shared" si="3"/>
        <v>50</v>
      </c>
      <c r="AF44" s="44" t="str">
        <f t="shared" si="4"/>
        <v>GEÇER</v>
      </c>
      <c r="AH44" s="14"/>
    </row>
    <row r="45" spans="2:36" ht="15" customHeight="1">
      <c r="B45" s="1"/>
      <c r="C45" s="30">
        <v>8</v>
      </c>
      <c r="D45" s="45">
        <f>IF(Liste!C12=0," ",Liste!C12)</f>
        <v>1054</v>
      </c>
      <c r="E45" s="45" t="str">
        <f>IF(Liste!D12=0," ",Liste!D12)</f>
        <v>YASİN YAVUZ</v>
      </c>
      <c r="F45" s="20">
        <v>13</v>
      </c>
      <c r="G45" s="20">
        <v>0</v>
      </c>
      <c r="H45" s="20">
        <v>0</v>
      </c>
      <c r="I45" s="20">
        <v>6</v>
      </c>
      <c r="J45" s="20">
        <v>6</v>
      </c>
      <c r="K45" s="20">
        <v>0</v>
      </c>
      <c r="L45" s="20">
        <v>8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>
        <f t="shared" si="3"/>
        <v>33</v>
      </c>
      <c r="AF45" s="44" t="str">
        <f t="shared" si="4"/>
        <v>GEÇMEZ</v>
      </c>
      <c r="AH45" s="14"/>
    </row>
    <row r="46" spans="2:36" ht="15" customHeight="1">
      <c r="B46" s="1"/>
      <c r="C46" s="30">
        <v>9</v>
      </c>
      <c r="D46" s="45">
        <f>IF(Liste!C13=0," ",Liste!C13)</f>
        <v>1088</v>
      </c>
      <c r="E46" s="45" t="str">
        <f>IF(Liste!D13=0," ",Liste!D13)</f>
        <v>DOĞUKAN ÖZEL</v>
      </c>
      <c r="F46" s="20">
        <v>8</v>
      </c>
      <c r="G46" s="20">
        <v>5</v>
      </c>
      <c r="H46" s="20">
        <v>0</v>
      </c>
      <c r="I46" s="20">
        <v>6</v>
      </c>
      <c r="J46" s="20">
        <v>6</v>
      </c>
      <c r="K46" s="20">
        <v>3</v>
      </c>
      <c r="L46" s="20">
        <v>8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>
        <f t="shared" si="3"/>
        <v>36</v>
      </c>
      <c r="AF46" s="44" t="str">
        <f t="shared" si="4"/>
        <v>GEÇMEZ</v>
      </c>
      <c r="AH46" s="14"/>
    </row>
    <row r="47" spans="2:36" ht="15" customHeight="1">
      <c r="B47" s="1"/>
      <c r="C47" s="30">
        <v>10</v>
      </c>
      <c r="D47" s="45">
        <f>IF(Liste!C14=0," ",Liste!C14)</f>
        <v>1089</v>
      </c>
      <c r="E47" s="45" t="str">
        <f>IF(Liste!D14=0," ",Liste!D14)</f>
        <v>FATİH DÜZENLİ</v>
      </c>
      <c r="F47" s="20">
        <v>22</v>
      </c>
      <c r="G47" s="20">
        <v>0</v>
      </c>
      <c r="H47" s="20">
        <v>5</v>
      </c>
      <c r="I47" s="20">
        <v>10</v>
      </c>
      <c r="J47" s="20">
        <v>8</v>
      </c>
      <c r="K47" s="20">
        <v>10</v>
      </c>
      <c r="L47" s="20">
        <v>0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>
        <f t="shared" si="3"/>
        <v>55</v>
      </c>
      <c r="AF47" s="44" t="str">
        <f t="shared" si="4"/>
        <v>GEÇER</v>
      </c>
      <c r="AH47" s="14"/>
    </row>
    <row r="48" spans="2:36" ht="15" customHeight="1">
      <c r="B48" s="1"/>
      <c r="C48" s="30">
        <v>11</v>
      </c>
      <c r="D48" s="45">
        <f>IF(Liste!C15=0," ",Liste!C15)</f>
        <v>1097</v>
      </c>
      <c r="E48" s="45" t="str">
        <f>IF(Liste!D15=0," ",Liste!D15)</f>
        <v>ALİHAN ZENGİ</v>
      </c>
      <c r="F48" s="20">
        <v>15</v>
      </c>
      <c r="G48" s="20">
        <v>3</v>
      </c>
      <c r="H48" s="20">
        <v>5</v>
      </c>
      <c r="I48" s="20">
        <v>8</v>
      </c>
      <c r="J48" s="20">
        <v>10</v>
      </c>
      <c r="K48" s="20">
        <v>10</v>
      </c>
      <c r="L48" s="20">
        <v>6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>
        <f t="shared" si="3"/>
        <v>57</v>
      </c>
      <c r="AF48" s="44" t="str">
        <f t="shared" si="4"/>
        <v>GEÇER</v>
      </c>
      <c r="AH48" s="14"/>
    </row>
    <row r="49" spans="2:34" ht="15" customHeight="1">
      <c r="B49" s="1"/>
      <c r="C49" s="30">
        <v>12</v>
      </c>
      <c r="D49" s="45">
        <f>IF(Liste!C16=0," ",Liste!C16)</f>
        <v>1114</v>
      </c>
      <c r="E49" s="45" t="str">
        <f>IF(Liste!D16=0," ",Liste!D16)</f>
        <v>UMUT IŞIKTAŞ</v>
      </c>
      <c r="F49" s="20">
        <v>0</v>
      </c>
      <c r="G49" s="20">
        <v>0</v>
      </c>
      <c r="H49" s="20">
        <v>0</v>
      </c>
      <c r="I49" s="20">
        <v>6</v>
      </c>
      <c r="J49" s="20">
        <v>6</v>
      </c>
      <c r="K49" s="20">
        <v>0</v>
      </c>
      <c r="L49" s="20">
        <v>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>
        <f t="shared" si="3"/>
        <v>12</v>
      </c>
      <c r="AF49" s="44" t="str">
        <f t="shared" si="4"/>
        <v>GEÇMEZ</v>
      </c>
      <c r="AH49" s="14"/>
    </row>
    <row r="50" spans="2:34" ht="15" customHeight="1">
      <c r="B50" s="1"/>
      <c r="C50" s="30">
        <v>13</v>
      </c>
      <c r="D50" s="45">
        <f>IF(Liste!C17=0," ",Liste!C17)</f>
        <v>1125</v>
      </c>
      <c r="E50" s="45" t="str">
        <f>IF(Liste!D17=0," ",Liste!D17)</f>
        <v>HASAN ÇİFTÇİ</v>
      </c>
      <c r="F50" s="20">
        <v>0</v>
      </c>
      <c r="G50" s="20">
        <v>0</v>
      </c>
      <c r="H50" s="20">
        <v>0</v>
      </c>
      <c r="I50" s="20">
        <v>2</v>
      </c>
      <c r="J50" s="20">
        <v>10</v>
      </c>
      <c r="K50" s="20">
        <v>0</v>
      </c>
      <c r="L50" s="20">
        <v>4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>
        <f t="shared" si="3"/>
        <v>16</v>
      </c>
      <c r="AF50" s="44" t="str">
        <f t="shared" si="4"/>
        <v>GEÇMEZ</v>
      </c>
      <c r="AH50" s="14"/>
    </row>
    <row r="51" spans="2:34" ht="15" customHeight="1">
      <c r="B51" s="1"/>
      <c r="C51" s="30">
        <v>14</v>
      </c>
      <c r="D51" s="45">
        <f>IF(Liste!C18=0," ",Liste!C18)</f>
        <v>1141</v>
      </c>
      <c r="E51" s="45" t="str">
        <f>IF(Liste!D18=0," ",Liste!D18)</f>
        <v>MERTCAN ÇINAR</v>
      </c>
      <c r="F51" s="20">
        <v>10</v>
      </c>
      <c r="G51" s="20">
        <v>0</v>
      </c>
      <c r="H51" s="20">
        <v>0</v>
      </c>
      <c r="I51" s="20">
        <v>8</v>
      </c>
      <c r="J51" s="20">
        <v>10</v>
      </c>
      <c r="K51" s="20">
        <v>0</v>
      </c>
      <c r="L51" s="20">
        <v>0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>
        <f t="shared" si="3"/>
        <v>28</v>
      </c>
      <c r="AF51" s="44" t="str">
        <f t="shared" si="4"/>
        <v>GEÇMEZ</v>
      </c>
      <c r="AH51" s="14"/>
    </row>
    <row r="52" spans="2:34" ht="15" customHeight="1">
      <c r="B52" s="1"/>
      <c r="C52" s="30">
        <v>15</v>
      </c>
      <c r="D52" s="45">
        <f>IF(Liste!C19=0," ",Liste!C19)</f>
        <v>1154</v>
      </c>
      <c r="E52" s="45" t="str">
        <f>IF(Liste!D19=0," ",Liste!D19)</f>
        <v>EREN ÇATAL</v>
      </c>
      <c r="F52" s="20">
        <v>8</v>
      </c>
      <c r="G52" s="20">
        <v>0</v>
      </c>
      <c r="H52" s="20">
        <v>10</v>
      </c>
      <c r="I52" s="20">
        <v>10</v>
      </c>
      <c r="J52" s="20">
        <v>10</v>
      </c>
      <c r="K52" s="20">
        <v>3</v>
      </c>
      <c r="L52" s="20">
        <v>6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>
        <f t="shared" si="3"/>
        <v>47</v>
      </c>
      <c r="AF52" s="44" t="str">
        <f t="shared" si="4"/>
        <v>GEÇMEZ</v>
      </c>
      <c r="AH52" s="14"/>
    </row>
    <row r="53" spans="2:34" ht="15" customHeight="1">
      <c r="B53" s="1"/>
      <c r="C53" s="30">
        <v>16</v>
      </c>
      <c r="D53" s="45">
        <f>IF(Liste!C20=0," ",Liste!C20)</f>
        <v>1162</v>
      </c>
      <c r="E53" s="45" t="str">
        <f>IF(Liste!D20=0," ",Liste!D20)</f>
        <v>FEVZİ MERT KUŞKAYA</v>
      </c>
      <c r="F53" s="20">
        <v>12</v>
      </c>
      <c r="G53" s="20">
        <v>5</v>
      </c>
      <c r="H53" s="20">
        <v>0</v>
      </c>
      <c r="I53" s="20">
        <v>2</v>
      </c>
      <c r="J53" s="20">
        <v>10</v>
      </c>
      <c r="K53" s="20">
        <v>0</v>
      </c>
      <c r="L53" s="20">
        <v>2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>
        <f t="shared" si="3"/>
        <v>31</v>
      </c>
      <c r="AF53" s="44" t="str">
        <f t="shared" si="4"/>
        <v>GEÇMEZ</v>
      </c>
      <c r="AH53" s="14"/>
    </row>
    <row r="54" spans="2:34" ht="15" customHeight="1">
      <c r="B54" s="1"/>
      <c r="C54" s="30">
        <v>17</v>
      </c>
      <c r="D54" s="45">
        <f>IF(Liste!C21=0," ",Liste!C21)</f>
        <v>1186</v>
      </c>
      <c r="E54" s="45" t="str">
        <f>IF(Liste!D21=0," ",Liste!D21)</f>
        <v>ERKAN ÇETİN</v>
      </c>
      <c r="F54" s="20">
        <v>18</v>
      </c>
      <c r="G54" s="20">
        <v>0</v>
      </c>
      <c r="H54" s="20">
        <v>10</v>
      </c>
      <c r="I54" s="20">
        <v>6</v>
      </c>
      <c r="J54" s="20">
        <v>10</v>
      </c>
      <c r="K54" s="20">
        <v>3</v>
      </c>
      <c r="L54" s="20">
        <v>6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>
        <f t="shared" si="3"/>
        <v>53</v>
      </c>
      <c r="AF54" s="44" t="str">
        <f t="shared" si="4"/>
        <v>GEÇER</v>
      </c>
      <c r="AH54" s="14"/>
    </row>
    <row r="55" spans="2:34" ht="15" customHeight="1">
      <c r="B55" s="1"/>
      <c r="C55" s="30">
        <v>18</v>
      </c>
      <c r="D55" s="45">
        <f>IF(Liste!C22=0," ",Liste!C22)</f>
        <v>1203</v>
      </c>
      <c r="E55" s="45" t="str">
        <f>IF(Liste!D22=0," ",Liste!D22)</f>
        <v>ÜMİT GÜNGÖR</v>
      </c>
      <c r="F55" s="20">
        <v>0</v>
      </c>
      <c r="G55" s="20">
        <v>0</v>
      </c>
      <c r="H55" s="20">
        <v>5</v>
      </c>
      <c r="I55" s="20">
        <v>4</v>
      </c>
      <c r="J55" s="20">
        <v>10</v>
      </c>
      <c r="K55" s="20">
        <v>0</v>
      </c>
      <c r="L55" s="20">
        <v>8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>
        <f t="shared" si="3"/>
        <v>27</v>
      </c>
      <c r="AF55" s="44" t="str">
        <f t="shared" si="4"/>
        <v>GEÇMEZ</v>
      </c>
      <c r="AH55" s="14"/>
    </row>
    <row r="56" spans="2:34" ht="15" customHeight="1">
      <c r="B56" s="1"/>
      <c r="C56" s="30">
        <v>19</v>
      </c>
      <c r="D56" s="45">
        <f>IF(Liste!C23=0," ",Liste!C23)</f>
        <v>1253</v>
      </c>
      <c r="E56" s="45" t="str">
        <f>IF(Liste!D23=0," ",Liste!D23)</f>
        <v>MUSTAFA BAYRAMOĞLU</v>
      </c>
      <c r="F56" s="20">
        <v>10</v>
      </c>
      <c r="G56" s="20">
        <v>0</v>
      </c>
      <c r="H56" s="20">
        <v>5</v>
      </c>
      <c r="I56" s="20">
        <v>5</v>
      </c>
      <c r="J56" s="20">
        <v>3</v>
      </c>
      <c r="K56" s="20">
        <v>0</v>
      </c>
      <c r="L56" s="20">
        <v>0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>
        <f t="shared" si="3"/>
        <v>23</v>
      </c>
      <c r="AF56" s="44" t="str">
        <f t="shared" si="4"/>
        <v>GEÇMEZ</v>
      </c>
      <c r="AH56" s="14"/>
    </row>
    <row r="57" spans="2:34" ht="15" customHeight="1">
      <c r="B57" s="1"/>
      <c r="C57" s="30">
        <v>20</v>
      </c>
      <c r="D57" s="45">
        <f>IF(Liste!C24=0," ",Liste!C24)</f>
        <v>1256</v>
      </c>
      <c r="E57" s="45" t="str">
        <f>IF(Liste!D24=0," ",Liste!D24)</f>
        <v>KARA ŞAHİN ÇIĞIR</v>
      </c>
      <c r="F57" s="20">
        <v>9</v>
      </c>
      <c r="G57" s="20">
        <v>0</v>
      </c>
      <c r="H57" s="20">
        <v>5</v>
      </c>
      <c r="I57" s="20">
        <v>10</v>
      </c>
      <c r="J57" s="20">
        <v>10</v>
      </c>
      <c r="K57" s="20">
        <v>0</v>
      </c>
      <c r="L57" s="20">
        <v>6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>
        <f t="shared" si="3"/>
        <v>40</v>
      </c>
      <c r="AF57" s="44" t="str">
        <f t="shared" si="4"/>
        <v>GEÇMEZ</v>
      </c>
      <c r="AH57" s="14"/>
    </row>
    <row r="58" spans="2:34" ht="15" customHeight="1">
      <c r="B58" s="1"/>
      <c r="C58" s="30">
        <v>21</v>
      </c>
      <c r="D58" s="45">
        <f>IF(Liste!C25=0," ",Liste!C25)</f>
        <v>1277</v>
      </c>
      <c r="E58" s="45" t="str">
        <f>IF(Liste!D25=0," ",Liste!D25)</f>
        <v>BATIKAN AKGÜL</v>
      </c>
      <c r="F58" s="20">
        <v>20</v>
      </c>
      <c r="G58" s="20">
        <v>0</v>
      </c>
      <c r="H58" s="20">
        <v>5</v>
      </c>
      <c r="I58" s="20">
        <v>10</v>
      </c>
      <c r="J58" s="20">
        <v>8</v>
      </c>
      <c r="K58" s="20">
        <v>10</v>
      </c>
      <c r="L58" s="20">
        <v>2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>
        <f t="shared" si="3"/>
        <v>55</v>
      </c>
      <c r="AF58" s="44" t="str">
        <f t="shared" si="4"/>
        <v>GEÇER</v>
      </c>
      <c r="AH58" s="14"/>
    </row>
    <row r="59" spans="2:34" ht="15" customHeight="1">
      <c r="B59" s="1"/>
      <c r="C59" s="30">
        <v>22</v>
      </c>
      <c r="D59" s="45">
        <f>IF(Liste!C26=0," ",Liste!C26)</f>
        <v>1288</v>
      </c>
      <c r="E59" s="45" t="str">
        <f>IF(Liste!D26=0," ",Liste!D26)</f>
        <v>FARUK HASAN DURSUN</v>
      </c>
      <c r="F59" s="20">
        <v>8</v>
      </c>
      <c r="G59" s="20">
        <v>0</v>
      </c>
      <c r="H59" s="20">
        <v>5</v>
      </c>
      <c r="I59" s="20">
        <v>6</v>
      </c>
      <c r="J59" s="20">
        <v>6</v>
      </c>
      <c r="K59" s="20">
        <v>0</v>
      </c>
      <c r="L59" s="20">
        <v>8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>
        <f t="shared" si="3"/>
        <v>33</v>
      </c>
      <c r="AF59" s="44" t="str">
        <f t="shared" si="4"/>
        <v>GEÇMEZ</v>
      </c>
      <c r="AH59" s="14"/>
    </row>
    <row r="60" spans="2:34" ht="15" customHeight="1">
      <c r="B60" s="1"/>
      <c r="C60" s="30">
        <v>23</v>
      </c>
      <c r="D60" s="45">
        <f>IF(Liste!C27=0," ",Liste!C27)</f>
        <v>1611</v>
      </c>
      <c r="E60" s="45" t="str">
        <f>IF(Liste!D27=0," ",Liste!D27)</f>
        <v>UMUR URAL</v>
      </c>
      <c r="F60" s="20">
        <v>15</v>
      </c>
      <c r="G60" s="20">
        <v>0</v>
      </c>
      <c r="H60" s="20">
        <v>0</v>
      </c>
      <c r="I60" s="20">
        <v>6</v>
      </c>
      <c r="J60" s="20">
        <v>8</v>
      </c>
      <c r="K60" s="20">
        <v>0</v>
      </c>
      <c r="L60" s="20">
        <v>4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>
        <f t="shared" si="3"/>
        <v>33</v>
      </c>
      <c r="AF60" s="44" t="str">
        <f t="shared" si="4"/>
        <v>GEÇMEZ</v>
      </c>
      <c r="AH60" s="14"/>
    </row>
    <row r="61" spans="2:34" ht="15" customHeight="1">
      <c r="B61" s="1"/>
      <c r="C61" s="30">
        <v>24</v>
      </c>
      <c r="D61" s="45" t="str">
        <f>IF(Liste!C28=0," ",Liste!C28)</f>
        <v xml:space="preserve"> </v>
      </c>
      <c r="E61" s="45" t="str">
        <f>IF(Liste!D28=0," ",Liste!D28)</f>
        <v xml:space="preserve"> </v>
      </c>
      <c r="F61" s="20">
        <v>20</v>
      </c>
      <c r="G61" s="20">
        <v>0</v>
      </c>
      <c r="H61" s="20">
        <v>0</v>
      </c>
      <c r="I61" s="20">
        <v>8</v>
      </c>
      <c r="J61" s="20">
        <v>10</v>
      </c>
      <c r="K61" s="20">
        <v>0</v>
      </c>
      <c r="L61" s="20">
        <v>4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>
        <f t="shared" si="3"/>
        <v>42</v>
      </c>
      <c r="AF61" s="44" t="str">
        <f t="shared" si="4"/>
        <v>GEÇMEZ</v>
      </c>
      <c r="AH61" s="14"/>
    </row>
    <row r="62" spans="2:34" ht="15" customHeight="1">
      <c r="B62" s="1"/>
      <c r="C62" s="30">
        <v>25</v>
      </c>
      <c r="D62" s="45" t="str">
        <f>IF(Liste!C29=0," ",Liste!C29)</f>
        <v xml:space="preserve"> </v>
      </c>
      <c r="E62" s="45" t="str">
        <f>IF(Liste!D29=0," ",Liste!D29)</f>
        <v xml:space="preserve"> </v>
      </c>
      <c r="F62" s="20">
        <v>6</v>
      </c>
      <c r="G62" s="20">
        <v>0</v>
      </c>
      <c r="H62" s="20">
        <v>0</v>
      </c>
      <c r="I62" s="20">
        <v>6</v>
      </c>
      <c r="J62" s="20">
        <v>10</v>
      </c>
      <c r="K62" s="20">
        <v>0</v>
      </c>
      <c r="L62" s="20">
        <v>8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>
        <f t="shared" si="3"/>
        <v>30</v>
      </c>
      <c r="AF62" s="44" t="str">
        <f t="shared" si="4"/>
        <v>GEÇMEZ</v>
      </c>
      <c r="AH62" s="14"/>
    </row>
    <row r="63" spans="2:34" ht="15" customHeight="1">
      <c r="B63" s="1"/>
      <c r="C63" s="30">
        <v>26</v>
      </c>
      <c r="D63" s="45" t="str">
        <f>IF(Liste!C30=0," ",Liste!C30)</f>
        <v xml:space="preserve"> </v>
      </c>
      <c r="E63" s="45" t="str">
        <f>IF(Liste!D30=0," ",Liste!D30)</f>
        <v xml:space="preserve"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 t="str">
        <f t="shared" si="3"/>
        <v xml:space="preserve"> </v>
      </c>
      <c r="AF63" s="44" t="str">
        <f t="shared" si="4"/>
        <v xml:space="preserve"> </v>
      </c>
      <c r="AH63" s="14"/>
    </row>
    <row r="64" spans="2:34" ht="15" customHeight="1">
      <c r="B64" s="1"/>
      <c r="C64" s="30">
        <v>27</v>
      </c>
      <c r="D64" s="45" t="str">
        <f>IF(Liste!C31=0," ",Liste!C31)</f>
        <v xml:space="preserve"> </v>
      </c>
      <c r="E64" s="45" t="str">
        <f>IF(Liste!D31=0," ",Liste!D31)</f>
        <v xml:space="preserve"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 t="str">
        <f t="shared" si="3"/>
        <v xml:space="preserve"> </v>
      </c>
      <c r="AF64" s="44" t="str">
        <f t="shared" si="4"/>
        <v xml:space="preserve"> </v>
      </c>
    </row>
    <row r="65" spans="2:33" ht="15" customHeight="1">
      <c r="B65" s="1"/>
      <c r="C65" s="30">
        <v>28</v>
      </c>
      <c r="D65" s="45" t="str">
        <f>IF(Liste!C32=0," ",Liste!C32)</f>
        <v xml:space="preserve"> </v>
      </c>
      <c r="E65" s="45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 xml:space="preserve"> </v>
      </c>
      <c r="AF65" s="44" t="str">
        <f t="shared" si="4"/>
        <v xml:space="preserve"> </v>
      </c>
    </row>
    <row r="66" spans="2:33" ht="15" customHeight="1">
      <c r="B66" s="1"/>
      <c r="C66" s="30">
        <v>29</v>
      </c>
      <c r="D66" s="45" t="str">
        <f>IF(Liste!C33=0," ",Liste!C33)</f>
        <v xml:space="preserve"> </v>
      </c>
      <c r="E66" s="45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 xml:space="preserve"> </v>
      </c>
      <c r="AF66" s="44" t="str">
        <f t="shared" si="4"/>
        <v xml:space="preserve"> </v>
      </c>
    </row>
    <row r="67" spans="2:33" ht="15" customHeight="1">
      <c r="B67" s="1"/>
      <c r="C67" s="30">
        <v>30</v>
      </c>
      <c r="D67" s="45" t="str">
        <f>IF(Liste!C34=0," ",Liste!C34)</f>
        <v xml:space="preserve"> </v>
      </c>
      <c r="E67" s="45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 xml:space="preserve"> </v>
      </c>
      <c r="AF67" s="44" t="str">
        <f t="shared" si="4"/>
        <v xml:space="preserve"> </v>
      </c>
    </row>
    <row r="68" spans="2:33" ht="15" customHeight="1">
      <c r="B68" s="1"/>
      <c r="C68" s="30">
        <v>31</v>
      </c>
      <c r="D68" s="45" t="str">
        <f>IF(Liste!C35=0," ",Liste!C35)</f>
        <v xml:space="preserve"> </v>
      </c>
      <c r="E68" s="45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 xml:space="preserve"> </v>
      </c>
      <c r="AF68" s="44" t="str">
        <f t="shared" si="4"/>
        <v xml:space="preserve"> </v>
      </c>
    </row>
    <row r="69" spans="2:33" ht="15" customHeight="1">
      <c r="B69" s="1"/>
      <c r="C69" s="30">
        <v>32</v>
      </c>
      <c r="D69" s="45" t="str">
        <f>IF(Liste!C36=0," ",Liste!C36)</f>
        <v xml:space="preserve"> </v>
      </c>
      <c r="E69" s="45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 xml:space="preserve"> </v>
      </c>
      <c r="AF69" s="44" t="str">
        <f t="shared" si="4"/>
        <v xml:space="preserve"> </v>
      </c>
    </row>
    <row r="70" spans="2:33" ht="15" customHeight="1">
      <c r="B70" s="1"/>
      <c r="C70" s="30">
        <v>33</v>
      </c>
      <c r="D70" s="45" t="str">
        <f>IF(Liste!C37=0," ",Liste!C37)</f>
        <v xml:space="preserve"> </v>
      </c>
      <c r="E70" s="45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 xml:space="preserve"> </v>
      </c>
      <c r="AF70" s="44" t="str">
        <f t="shared" si="4"/>
        <v xml:space="preserve"> </v>
      </c>
    </row>
    <row r="71" spans="2:33" ht="15" customHeight="1">
      <c r="B71" s="1"/>
      <c r="C71" s="30">
        <v>34</v>
      </c>
      <c r="D71" s="45" t="str">
        <f>IF(Liste!C38=0," ",Liste!C38)</f>
        <v xml:space="preserve"> </v>
      </c>
      <c r="E71" s="45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 xml:space="preserve"> </v>
      </c>
      <c r="AF71" s="44" t="str">
        <f t="shared" si="4"/>
        <v xml:space="preserve"> </v>
      </c>
    </row>
    <row r="72" spans="2:33" ht="18" customHeight="1" thickBot="1">
      <c r="B72" s="1"/>
      <c r="C72" s="56">
        <v>35</v>
      </c>
      <c r="D72" s="57" t="str">
        <f>IF(Liste!C39=0," ",Liste!C39)</f>
        <v xml:space="preserve"> </v>
      </c>
      <c r="E72" s="57" t="str">
        <f>IF(Liste!D39=0," ",Liste!D39)</f>
        <v xml:space="preserve"> 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 t="str">
        <f t="shared" si="3"/>
        <v xml:space="preserve"> </v>
      </c>
      <c r="AF72" s="60" t="str">
        <f t="shared" si="4"/>
        <v xml:space="preserve"> </v>
      </c>
    </row>
    <row r="73" spans="2:33" ht="24.95" customHeight="1" thickBot="1">
      <c r="B73" s="1"/>
      <c r="C73" s="158" t="s">
        <v>57</v>
      </c>
      <c r="D73" s="159"/>
      <c r="E73" s="159"/>
      <c r="F73" s="55">
        <f>IF(F9=0," ",((SUM(F38:F72)/COUNT(F38:F72))*100)/F9)</f>
        <v>48</v>
      </c>
      <c r="G73" s="55">
        <f>IF(F10=0," ",((SUM(G38:G72)/COUNT(G38:G72))*100)/F10)</f>
        <v>7.36</v>
      </c>
      <c r="H73" s="55">
        <f>IF(F11=0," ",((SUM(H38:H72)/COUNT(H38:H72))*100)/F11)</f>
        <v>38</v>
      </c>
      <c r="I73" s="55">
        <f>IF(F12=0," ",((SUM(I38:I72)/COUNT(I38:I72))*100)/F12)</f>
        <v>64.8</v>
      </c>
      <c r="J73" s="55">
        <f>IF(F13=0," ",((SUM(J38:J72)/COUNT(J38:J72))*100)/F13)</f>
        <v>82.799999999999983</v>
      </c>
      <c r="K73" s="55">
        <f>IF(F14=0," ",((SUM(K38:K72)/COUNT(K38:K72))*100)/F14)</f>
        <v>24</v>
      </c>
      <c r="L73" s="55">
        <f>IF(F15=0," ",((SUM(L38:L72)/COUNT(L38:L72))*100)/F15)</f>
        <v>38.4</v>
      </c>
      <c r="M73" s="55" t="str">
        <f>IF(F16=0," ",((SUM(M38:M72)/COUNT(M38:M72))*100)/F16)</f>
        <v xml:space="preserve"> </v>
      </c>
      <c r="N73" s="55" t="str">
        <f>IF(F17=0," ",((SUM(N38:N72)/COUNT(N38:N72))*100)/F17)</f>
        <v xml:space="preserve"> </v>
      </c>
      <c r="O73" s="55" t="str">
        <f>IF(F18=0," ",((SUM(O38:O72)/COUNT(O38:O72))*100)/F18)</f>
        <v xml:space="preserve"> </v>
      </c>
      <c r="P73" s="55" t="str">
        <f>IF(F19=0," ",((SUM(P38:P72)/COUNT(P38:P72))*100)/F19)</f>
        <v xml:space="preserve"> </v>
      </c>
      <c r="Q73" s="55" t="str">
        <f>IF(F20=0," ",((SUM(Q38:Q72)/COUNT(Q38:Q72))*100)/F20)</f>
        <v xml:space="preserve"> </v>
      </c>
      <c r="R73" s="55" t="str">
        <f>IF(F21=0," ",((SUM(R38:R72)/COUNT(R38:R72))*100)/F21)</f>
        <v xml:space="preserve"> </v>
      </c>
      <c r="S73" s="55" t="str">
        <f>IF(F22=0," ",((SUM(S38:S72)/COUNT(S38:S72))*100)/F22)</f>
        <v xml:space="preserve"> </v>
      </c>
      <c r="T73" s="55" t="str">
        <f>IF(F23=0," ",((SUM(T38:T72)/COUNT(T38:T72))*100)/F23)</f>
        <v xml:space="preserve"> </v>
      </c>
      <c r="U73" s="55" t="str">
        <f>IF(F24=0," ",((SUM(U38:U72)/COUNT(U38:U72))*100)/F24)</f>
        <v xml:space="preserve"> </v>
      </c>
      <c r="V73" s="55" t="str">
        <f>IF(F25=0," ",((SUM(V38:V72)/COUNT(V38:V72))*100)/F25)</f>
        <v xml:space="preserve"> </v>
      </c>
      <c r="W73" s="55" t="str">
        <f>IF(F26=0," ",((SUM(W38:W72)/COUNT(W38:W72))*100)/F26)</f>
        <v xml:space="preserve"> </v>
      </c>
      <c r="X73" s="55" t="str">
        <f>IF(F27=0," ",((SUM(X38:X72)/COUNT(X38:X72))*100)/F27)</f>
        <v xml:space="preserve"> </v>
      </c>
      <c r="Y73" s="55" t="str">
        <f>IF(F28=0," ",((SUM(Y38:Y72)/COUNT(Y38:Y72))*100)/F28)</f>
        <v xml:space="preserve"> </v>
      </c>
      <c r="Z73" s="55" t="str">
        <f>IF(F29=0," ",((SUM(Z38:Z72)/COUNT(Z38:Z72))*100)/F29)</f>
        <v xml:space="preserve"> </v>
      </c>
      <c r="AA73" s="55" t="str">
        <f>IF(F30=0," ",((SUM(AA38:AA72)/COUNT(AA38:AA72))*100)/F30)</f>
        <v xml:space="preserve"> </v>
      </c>
      <c r="AB73" s="55" t="str">
        <f>IF(F31=0," ",((SUM(AB38:AB72)/COUNT(AB38:AB72))*100)/F31)</f>
        <v xml:space="preserve"> </v>
      </c>
      <c r="AC73" s="55" t="str">
        <f>IF(F32=0," ",((SUM(AC38:AC72)/COUNT(AC38:AC72))*100)/F32)</f>
        <v xml:space="preserve"> </v>
      </c>
      <c r="AD73" s="55" t="str">
        <f>IF(F33=0," ",((SUM(AD38:AD72)/COUNT(AD38:AD72))*100)/F33)</f>
        <v xml:space="preserve"> </v>
      </c>
      <c r="AE73" s="28"/>
      <c r="AF73" s="28"/>
    </row>
    <row r="74" spans="2:3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>
      <c r="Y76" s="40"/>
      <c r="Z76" s="40"/>
      <c r="AA76" s="40"/>
      <c r="AB76" s="134">
        <f ca="1">TODAY()</f>
        <v>43830</v>
      </c>
      <c r="AC76" s="134"/>
      <c r="AD76" s="134"/>
      <c r="AE76" s="134"/>
      <c r="AF76" s="134"/>
      <c r="AG76" s="40"/>
    </row>
    <row r="77" spans="2:33">
      <c r="Y77" s="42"/>
      <c r="Z77" s="42"/>
      <c r="AA77" s="42"/>
      <c r="AB77" s="125" t="s">
        <v>210</v>
      </c>
      <c r="AC77" s="125"/>
      <c r="AD77" s="125"/>
      <c r="AE77" s="125"/>
      <c r="AF77" s="125"/>
      <c r="AG77" s="42"/>
    </row>
    <row r="78" spans="2:33">
      <c r="Y78" s="41"/>
      <c r="Z78" s="41"/>
      <c r="AA78" s="41"/>
      <c r="AB78" s="120" t="s">
        <v>59</v>
      </c>
      <c r="AC78" s="120"/>
      <c r="AD78" s="120"/>
      <c r="AE78" s="120"/>
      <c r="AF78" s="120"/>
      <c r="AG78" s="41"/>
    </row>
  </sheetData>
  <sheetProtection sheet="1" objects="1" scenarios="1" selectLockedCells="1"/>
  <mergeCells count="79">
    <mergeCell ref="AH5:AJ7"/>
    <mergeCell ref="R7:AF10"/>
    <mergeCell ref="R11:AF14"/>
    <mergeCell ref="AH2:AJ2"/>
    <mergeCell ref="AH3:AJ3"/>
    <mergeCell ref="C2:AF2"/>
    <mergeCell ref="G4:J4"/>
    <mergeCell ref="G5:J5"/>
    <mergeCell ref="D9:E9"/>
    <mergeCell ref="C6:D6"/>
    <mergeCell ref="G6:J6"/>
    <mergeCell ref="G3:J3"/>
    <mergeCell ref="C3:D3"/>
    <mergeCell ref="R3:AF4"/>
    <mergeCell ref="E3:F3"/>
    <mergeCell ref="AD5:AE5"/>
    <mergeCell ref="D17:E17"/>
    <mergeCell ref="H11:N11"/>
    <mergeCell ref="H10:N10"/>
    <mergeCell ref="O12:P12"/>
    <mergeCell ref="H12:N12"/>
    <mergeCell ref="H13:N13"/>
    <mergeCell ref="O13:P13"/>
    <mergeCell ref="H14:P14"/>
    <mergeCell ref="D11:E11"/>
    <mergeCell ref="D10:E10"/>
    <mergeCell ref="H15:N15"/>
    <mergeCell ref="D15:E15"/>
    <mergeCell ref="D16:E16"/>
    <mergeCell ref="D13:E13"/>
    <mergeCell ref="D14:E14"/>
    <mergeCell ref="H16:N16"/>
    <mergeCell ref="D18:E18"/>
    <mergeCell ref="D31:E31"/>
    <mergeCell ref="D32:E32"/>
    <mergeCell ref="D33:E33"/>
    <mergeCell ref="C73:E73"/>
    <mergeCell ref="C36:E36"/>
    <mergeCell ref="D22:E22"/>
    <mergeCell ref="D23:E23"/>
    <mergeCell ref="D28:E28"/>
    <mergeCell ref="D25:E25"/>
    <mergeCell ref="D27:E27"/>
    <mergeCell ref="D24:E24"/>
    <mergeCell ref="D26:E26"/>
    <mergeCell ref="D29:E29"/>
    <mergeCell ref="D30:E30"/>
    <mergeCell ref="R5:AC5"/>
    <mergeCell ref="C4:D4"/>
    <mergeCell ref="E4:F4"/>
    <mergeCell ref="K3:P3"/>
    <mergeCell ref="K4:P4"/>
    <mergeCell ref="K5:P5"/>
    <mergeCell ref="C5:D5"/>
    <mergeCell ref="E5:F5"/>
    <mergeCell ref="R6:AF6"/>
    <mergeCell ref="O10:P10"/>
    <mergeCell ref="O11:P11"/>
    <mergeCell ref="K6:P6"/>
    <mergeCell ref="AB76:AF76"/>
    <mergeCell ref="AE36:AE37"/>
    <mergeCell ref="AF36:AF37"/>
    <mergeCell ref="F36:AD36"/>
    <mergeCell ref="E6:F6"/>
    <mergeCell ref="C8:E8"/>
    <mergeCell ref="O15:P15"/>
    <mergeCell ref="O16:P16"/>
    <mergeCell ref="D21:E21"/>
    <mergeCell ref="D19:E19"/>
    <mergeCell ref="D20:E20"/>
    <mergeCell ref="C34:E34"/>
    <mergeCell ref="H9:N9"/>
    <mergeCell ref="O9:P9"/>
    <mergeCell ref="H8:P8"/>
    <mergeCell ref="AB78:AF78"/>
    <mergeCell ref="AC15:AF15"/>
    <mergeCell ref="AC16:AF16"/>
    <mergeCell ref="AB77:AF77"/>
    <mergeCell ref="H18:AF18"/>
  </mergeCells>
  <phoneticPr fontId="0" type="noConversion"/>
  <conditionalFormatting sqref="F73:O73">
    <cfRule type="cellIs" dxfId="23" priority="7" stopIfTrue="1" operator="lessThan">
      <formula>50</formula>
    </cfRule>
  </conditionalFormatting>
  <conditionalFormatting sqref="F73:AD73">
    <cfRule type="cellIs" dxfId="22" priority="5" stopIfTrue="1" operator="lessThan">
      <formula>50</formula>
    </cfRule>
    <cfRule type="cellIs" dxfId="21" priority="6" stopIfTrue="1" operator="lessThan">
      <formula>50</formula>
    </cfRule>
  </conditionalFormatting>
  <conditionalFormatting sqref="AF38:AF72">
    <cfRule type="cellIs" dxfId="20" priority="1" operator="equal">
      <formula>"GEÇMEZ"</formula>
    </cfRule>
  </conditionalFormatting>
  <hyperlinks>
    <hyperlink ref="AH3" r:id="rId1"/>
  </hyperlinks>
  <printOptions horizontalCentered="1" verticalCentered="1"/>
  <pageMargins left="0" right="0" top="0" bottom="0" header="0" footer="0"/>
  <pageSetup paperSize="9" scale="61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J78"/>
  <sheetViews>
    <sheetView workbookViewId="0">
      <selection activeCell="F64" sqref="F64"/>
    </sheetView>
  </sheetViews>
  <sheetFormatPr defaultColWidth="9.140625" defaultRowHeight="12.75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/>
    <row r="2" spans="2:36" ht="30" customHeight="1" thickBot="1">
      <c r="B2" s="1"/>
      <c r="C2" s="175" t="s">
        <v>28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7"/>
      <c r="AH2" s="173" t="s">
        <v>20</v>
      </c>
      <c r="AI2" s="173"/>
      <c r="AJ2" s="173"/>
    </row>
    <row r="3" spans="2:36" ht="15" customHeight="1">
      <c r="B3" s="23"/>
      <c r="C3" s="181" t="s">
        <v>29</v>
      </c>
      <c r="D3" s="182"/>
      <c r="E3" s="155" t="str">
        <f>Liste!G4&amp;Liste!H4</f>
        <v>:ÖZEL İSTANBUL ŞAFAK MESLEKİ VE TEKNİK ANADOLU LİSESİ</v>
      </c>
      <c r="F3" s="155"/>
      <c r="G3" s="180" t="s">
        <v>30</v>
      </c>
      <c r="H3" s="180"/>
      <c r="I3" s="180"/>
      <c r="J3" s="180"/>
      <c r="K3" s="155" t="str">
        <f>Liste!G6&amp;" "&amp;Liste!H6</f>
        <v>: 10-B</v>
      </c>
      <c r="L3" s="155"/>
      <c r="M3" s="155"/>
      <c r="N3" s="155"/>
      <c r="O3" s="155"/>
      <c r="P3" s="156"/>
      <c r="Q3" s="24"/>
      <c r="R3" s="183" t="s">
        <v>31</v>
      </c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5"/>
      <c r="AG3" s="7"/>
      <c r="AH3" s="174" t="s">
        <v>22</v>
      </c>
      <c r="AI3" s="173"/>
      <c r="AJ3" s="173"/>
    </row>
    <row r="4" spans="2:36" ht="15" customHeight="1" thickBot="1">
      <c r="B4" s="23"/>
      <c r="C4" s="152" t="s">
        <v>32</v>
      </c>
      <c r="D4" s="153"/>
      <c r="E4" s="154" t="str">
        <f>Liste!G5&amp;Liste!H5</f>
        <v>:2017-2018</v>
      </c>
      <c r="F4" s="154"/>
      <c r="G4" s="176" t="s">
        <v>33</v>
      </c>
      <c r="H4" s="176"/>
      <c r="I4" s="176"/>
      <c r="J4" s="176"/>
      <c r="K4" s="154" t="s">
        <v>60</v>
      </c>
      <c r="L4" s="154"/>
      <c r="M4" s="154"/>
      <c r="N4" s="154"/>
      <c r="O4" s="154"/>
      <c r="P4" s="157"/>
      <c r="Q4" s="3"/>
      <c r="R4" s="186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8"/>
    </row>
    <row r="5" spans="2:36" ht="15" customHeight="1">
      <c r="B5" s="23"/>
      <c r="C5" s="152" t="s">
        <v>35</v>
      </c>
      <c r="D5" s="153"/>
      <c r="E5" s="154" t="s">
        <v>36</v>
      </c>
      <c r="F5" s="154"/>
      <c r="G5" s="176" t="s">
        <v>11</v>
      </c>
      <c r="H5" s="176"/>
      <c r="I5" s="176"/>
      <c r="J5" s="176"/>
      <c r="K5" s="154" t="str">
        <f>Liste!G8&amp;" "&amp;Liste!H7</f>
        <v>: ELEKTRİK ELEKTRONİK VE ÖLÇME</v>
      </c>
      <c r="L5" s="154"/>
      <c r="M5" s="154"/>
      <c r="N5" s="154"/>
      <c r="O5" s="154"/>
      <c r="P5" s="157"/>
      <c r="Q5" s="24"/>
      <c r="R5" s="150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89">
        <f>O16</f>
        <v>0.13043478260869565</v>
      </c>
      <c r="AE5" s="189"/>
      <c r="AF5" s="50" t="s">
        <v>38</v>
      </c>
      <c r="AH5" s="166" t="s">
        <v>39</v>
      </c>
      <c r="AI5" s="166"/>
      <c r="AJ5" s="166"/>
    </row>
    <row r="6" spans="2:36" ht="15" customHeight="1" thickBot="1">
      <c r="B6" s="23"/>
      <c r="C6" s="177" t="s">
        <v>12</v>
      </c>
      <c r="D6" s="178"/>
      <c r="E6" s="132" t="str">
        <f>Liste!G7&amp;Liste!H8</f>
        <v>:YÜCEL DEMİR-H. TAYFUN YILDIRIM</v>
      </c>
      <c r="F6" s="132"/>
      <c r="G6" s="179"/>
      <c r="H6" s="179"/>
      <c r="I6" s="179"/>
      <c r="J6" s="179"/>
      <c r="K6" s="132"/>
      <c r="L6" s="132"/>
      <c r="M6" s="132"/>
      <c r="N6" s="132"/>
      <c r="O6" s="132"/>
      <c r="P6" s="133"/>
      <c r="Q6" s="24"/>
      <c r="R6" s="129" t="s">
        <v>40</v>
      </c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1"/>
      <c r="AH6" s="166"/>
      <c r="AI6" s="166"/>
      <c r="AJ6" s="16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167" t="str">
        <f>CONCATENATE(AJ9,AJ10,AJ11,AJ12,AJ13,AJ14,AJ15,AJ16,AJ17,AJ18,AJ19,AJ20,AJ21,AJ23,AJ24,AJ25,AJ26,AJ27,AJ28,AJ29,AJ30,AJ31,AJ32,AJ33)</f>
        <v xml:space="preserve">    * Bir kat iki daire zil ve kapı tesisatı    * Zil transformatörü    * Topraklama    * Elektrik sembolleri    * Kuvvetli akım devre elemanları    * Adi anahtar tesisatı</v>
      </c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9"/>
      <c r="AH7" s="166"/>
      <c r="AI7" s="166"/>
      <c r="AJ7" s="166"/>
    </row>
    <row r="8" spans="2:36" ht="21" customHeight="1">
      <c r="B8" s="1"/>
      <c r="C8" s="140" t="s">
        <v>41</v>
      </c>
      <c r="D8" s="141"/>
      <c r="E8" s="141"/>
      <c r="F8" s="27" t="s">
        <v>42</v>
      </c>
      <c r="G8" s="3"/>
      <c r="H8" s="117" t="s">
        <v>43</v>
      </c>
      <c r="I8" s="118"/>
      <c r="J8" s="118"/>
      <c r="K8" s="118"/>
      <c r="L8" s="118"/>
      <c r="M8" s="118"/>
      <c r="N8" s="118"/>
      <c r="O8" s="118"/>
      <c r="P8" s="119"/>
      <c r="Q8" s="25"/>
      <c r="R8" s="167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9"/>
    </row>
    <row r="9" spans="2:36" ht="20.100000000000001" customHeight="1">
      <c r="B9" s="1"/>
      <c r="C9" s="37">
        <v>1</v>
      </c>
      <c r="D9" s="190" t="s">
        <v>230</v>
      </c>
      <c r="E9" s="191"/>
      <c r="F9" s="38">
        <v>25</v>
      </c>
      <c r="G9" s="3"/>
      <c r="H9" s="113" t="s">
        <v>44</v>
      </c>
      <c r="I9" s="114"/>
      <c r="J9" s="114"/>
      <c r="K9" s="114"/>
      <c r="L9" s="114"/>
      <c r="M9" s="114"/>
      <c r="N9" s="114"/>
      <c r="O9" s="115">
        <f>COUNTIF(AF38:AF72,"GEÇMEZ")</f>
        <v>20</v>
      </c>
      <c r="P9" s="116"/>
      <c r="Q9" s="25"/>
      <c r="R9" s="167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9"/>
      <c r="AH9" s="12" t="str">
        <f t="shared" ref="AH9:AH33" si="0">IF(D9=0,"",D9)</f>
        <v>Bir kat iki daire zil ve kapı tesisatı</v>
      </c>
      <c r="AI9" s="13">
        <f>F73</f>
        <v>16.521739130434781</v>
      </c>
      <c r="AJ9" s="11" t="str">
        <f>IF(AI9&lt;50,"    * "&amp;AH9,"")</f>
        <v xml:space="preserve">    * Bir kat iki daire zil ve kapı tesisatı</v>
      </c>
    </row>
    <row r="10" spans="2:36" ht="20.100000000000001" customHeight="1">
      <c r="B10" s="1"/>
      <c r="C10" s="37">
        <v>2</v>
      </c>
      <c r="D10" s="190" t="s">
        <v>235</v>
      </c>
      <c r="E10" s="191"/>
      <c r="F10" s="38">
        <v>25</v>
      </c>
      <c r="G10" s="3"/>
      <c r="H10" s="113" t="s">
        <v>45</v>
      </c>
      <c r="I10" s="114"/>
      <c r="J10" s="114"/>
      <c r="K10" s="114"/>
      <c r="L10" s="114"/>
      <c r="M10" s="114"/>
      <c r="N10" s="114"/>
      <c r="O10" s="115">
        <f>COUNTIF(AF38:AF72,"GEÇER")</f>
        <v>2</v>
      </c>
      <c r="P10" s="116"/>
      <c r="Q10" s="25"/>
      <c r="R10" s="167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9"/>
      <c r="AH10" s="12" t="str">
        <f t="shared" si="0"/>
        <v>Zil transformatörü</v>
      </c>
      <c r="AI10" s="13">
        <f>G73</f>
        <v>6.9565217391304346</v>
      </c>
      <c r="AJ10" s="11" t="str">
        <f t="shared" ref="AJ10:AJ27" si="1">IF(AI10&lt;50,"    * "&amp;AH10,"")</f>
        <v xml:space="preserve">    * Zil transformatörü</v>
      </c>
    </row>
    <row r="11" spans="2:36" ht="20.100000000000001" customHeight="1">
      <c r="B11" s="1"/>
      <c r="C11" s="37">
        <v>3</v>
      </c>
      <c r="D11" s="190" t="s">
        <v>234</v>
      </c>
      <c r="E11" s="191"/>
      <c r="F11" s="38">
        <v>10</v>
      </c>
      <c r="G11" s="3"/>
      <c r="H11" s="113" t="s">
        <v>46</v>
      </c>
      <c r="I11" s="114"/>
      <c r="J11" s="114"/>
      <c r="K11" s="114"/>
      <c r="L11" s="114"/>
      <c r="M11" s="114"/>
      <c r="N11" s="114"/>
      <c r="O11" s="115">
        <f>COUNTIF(AF38:AF72,"ORTA")</f>
        <v>0</v>
      </c>
      <c r="P11" s="116"/>
      <c r="Q11" s="25"/>
      <c r="R11" s="170" t="s">
        <v>47</v>
      </c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2"/>
      <c r="AH11" s="12" t="str">
        <f t="shared" si="0"/>
        <v>Topraklama</v>
      </c>
      <c r="AI11" s="13">
        <f>H73</f>
        <v>27.826086956521738</v>
      </c>
      <c r="AJ11" s="11" t="str">
        <f t="shared" si="1"/>
        <v xml:space="preserve">    * Topraklama</v>
      </c>
    </row>
    <row r="12" spans="2:36" ht="20.100000000000001" customHeight="1">
      <c r="B12" s="1"/>
      <c r="C12" s="37">
        <v>4</v>
      </c>
      <c r="D12" s="190" t="s">
        <v>233</v>
      </c>
      <c r="E12" s="191"/>
      <c r="F12" s="38">
        <v>10</v>
      </c>
      <c r="G12" s="3"/>
      <c r="H12" s="113" t="s">
        <v>48</v>
      </c>
      <c r="I12" s="114"/>
      <c r="J12" s="114"/>
      <c r="K12" s="114"/>
      <c r="L12" s="114"/>
      <c r="M12" s="114"/>
      <c r="N12" s="114"/>
      <c r="O12" s="115">
        <f>COUNTIF(AF38:AF72,"İYİ")</f>
        <v>1</v>
      </c>
      <c r="P12" s="116"/>
      <c r="Q12" s="25"/>
      <c r="R12" s="170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2"/>
      <c r="AH12" s="12" t="str">
        <f t="shared" si="0"/>
        <v>Elektrik sembolleri</v>
      </c>
      <c r="AI12" s="13">
        <f>I73</f>
        <v>33.478260869565219</v>
      </c>
      <c r="AJ12" s="11" t="str">
        <f t="shared" si="1"/>
        <v xml:space="preserve">    * Elektrik sembolleri</v>
      </c>
    </row>
    <row r="13" spans="2:36" ht="20.100000000000001" customHeight="1">
      <c r="B13" s="1"/>
      <c r="C13" s="37">
        <v>5</v>
      </c>
      <c r="D13" s="190" t="s">
        <v>232</v>
      </c>
      <c r="E13" s="191"/>
      <c r="F13" s="38">
        <v>10</v>
      </c>
      <c r="G13" s="3"/>
      <c r="H13" s="113" t="s">
        <v>49</v>
      </c>
      <c r="I13" s="114"/>
      <c r="J13" s="114"/>
      <c r="K13" s="114"/>
      <c r="L13" s="114"/>
      <c r="M13" s="114"/>
      <c r="N13" s="114"/>
      <c r="O13" s="115">
        <f>COUNTIF(AF38:AF72,"PEKİYİ")</f>
        <v>0</v>
      </c>
      <c r="P13" s="116"/>
      <c r="Q13" s="25"/>
      <c r="R13" s="170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2"/>
      <c r="AH13" s="12" t="str">
        <f t="shared" si="0"/>
        <v>Kuvvetli akım devre elemanları</v>
      </c>
      <c r="AI13" s="13">
        <f>J73</f>
        <v>40.434782608695656</v>
      </c>
      <c r="AJ13" s="11" t="str">
        <f t="shared" si="1"/>
        <v xml:space="preserve">    * Kuvvetli akım devre elemanları</v>
      </c>
    </row>
    <row r="14" spans="2:36" ht="20.100000000000001" customHeight="1">
      <c r="B14" s="1"/>
      <c r="C14" s="37">
        <v>6</v>
      </c>
      <c r="D14" s="190" t="s">
        <v>231</v>
      </c>
      <c r="E14" s="191"/>
      <c r="F14" s="38">
        <v>20</v>
      </c>
      <c r="G14" s="3"/>
      <c r="H14" s="161"/>
      <c r="I14" s="162"/>
      <c r="J14" s="162"/>
      <c r="K14" s="162"/>
      <c r="L14" s="162"/>
      <c r="M14" s="162"/>
      <c r="N14" s="162"/>
      <c r="O14" s="162"/>
      <c r="P14" s="163"/>
      <c r="Q14" s="25"/>
      <c r="R14" s="170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2"/>
      <c r="AH14" s="12" t="str">
        <f t="shared" si="0"/>
        <v>Adi anahtar tesisatı</v>
      </c>
      <c r="AI14" s="13">
        <f>K73</f>
        <v>36.739130434782609</v>
      </c>
      <c r="AJ14" s="11" t="str">
        <f t="shared" si="1"/>
        <v xml:space="preserve">    * Adi anahtar tesisatı</v>
      </c>
    </row>
    <row r="15" spans="2:36" ht="17.25" customHeight="1">
      <c r="B15" s="1"/>
      <c r="C15" s="37">
        <v>7</v>
      </c>
      <c r="D15" s="190"/>
      <c r="E15" s="191"/>
      <c r="F15" s="38"/>
      <c r="G15" s="3"/>
      <c r="H15" s="113" t="s">
        <v>50</v>
      </c>
      <c r="I15" s="114"/>
      <c r="J15" s="114"/>
      <c r="K15" s="114"/>
      <c r="L15" s="114"/>
      <c r="M15" s="114"/>
      <c r="N15" s="114"/>
      <c r="O15" s="142">
        <f>IF(COUNT(AE38:AE72)=0," ",SUM(AE38:AE72)/COUNT(AE38:AE72))</f>
        <v>23.391304347826086</v>
      </c>
      <c r="P15" s="143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21" t="str">
        <f>Liste!H8</f>
        <v>YÜCEL DEMİR-H. TAYFUN YILDIRIM</v>
      </c>
      <c r="AD15" s="121"/>
      <c r="AE15" s="121"/>
      <c r="AF15" s="122"/>
      <c r="AH15" s="12" t="str">
        <f t="shared" si="0"/>
        <v/>
      </c>
      <c r="AI15" s="13" t="str">
        <f>L73</f>
        <v xml:space="preserve"> </v>
      </c>
      <c r="AJ15" s="11" t="str">
        <f t="shared" si="1"/>
        <v/>
      </c>
    </row>
    <row r="16" spans="2:36" ht="20.100000000000001" customHeight="1" thickBot="1">
      <c r="B16" s="1"/>
      <c r="C16" s="37">
        <v>8</v>
      </c>
      <c r="D16" s="190"/>
      <c r="E16" s="191"/>
      <c r="F16" s="38"/>
      <c r="G16" s="3"/>
      <c r="H16" s="164" t="s">
        <v>51</v>
      </c>
      <c r="I16" s="165"/>
      <c r="J16" s="165"/>
      <c r="K16" s="165"/>
      <c r="L16" s="165"/>
      <c r="M16" s="165"/>
      <c r="N16" s="165"/>
      <c r="O16" s="144">
        <f>SUM(O10:O13)/SUM(O9:O14)</f>
        <v>0.13043478260869565</v>
      </c>
      <c r="P16" s="145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23" t="str">
        <f>Liste!H9</f>
        <v>ELEKTRİK ÖĞRETMENİ</v>
      </c>
      <c r="AD16" s="123"/>
      <c r="AE16" s="123"/>
      <c r="AF16" s="124"/>
      <c r="AH16" s="12" t="str">
        <f t="shared" si="0"/>
        <v/>
      </c>
      <c r="AI16" s="13" t="str">
        <f>M73</f>
        <v xml:space="preserve"> </v>
      </c>
      <c r="AJ16" s="11" t="str">
        <f t="shared" si="1"/>
        <v/>
      </c>
    </row>
    <row r="17" spans="2:36" ht="20.100000000000001" customHeight="1" thickBot="1">
      <c r="B17" s="1"/>
      <c r="C17" s="37">
        <v>9</v>
      </c>
      <c r="D17" s="190"/>
      <c r="E17" s="191"/>
      <c r="F17" s="3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/>
      </c>
      <c r="AI17" s="13" t="str">
        <f>N73</f>
        <v xml:space="preserve"> </v>
      </c>
      <c r="AJ17" s="11" t="str">
        <f t="shared" si="1"/>
        <v/>
      </c>
    </row>
    <row r="18" spans="2:36" ht="20.100000000000001" customHeight="1">
      <c r="B18" s="1"/>
      <c r="C18" s="37">
        <v>10</v>
      </c>
      <c r="D18" s="190"/>
      <c r="E18" s="191"/>
      <c r="F18" s="38"/>
      <c r="G18" s="24"/>
      <c r="H18" s="126" t="s">
        <v>52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8"/>
      <c r="AH18" s="12" t="str">
        <f t="shared" si="0"/>
        <v/>
      </c>
      <c r="AI18" s="13" t="str">
        <f>O73</f>
        <v xml:space="preserve"> </v>
      </c>
      <c r="AJ18" s="11" t="str">
        <f t="shared" si="1"/>
        <v/>
      </c>
    </row>
    <row r="19" spans="2:36" ht="20.100000000000001" customHeight="1">
      <c r="B19" s="1"/>
      <c r="C19" s="37">
        <v>11</v>
      </c>
      <c r="D19" s="190"/>
      <c r="E19" s="191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 t="str">
        <f t="shared" si="0"/>
        <v/>
      </c>
      <c r="AI19" s="13" t="str">
        <f>P73</f>
        <v xml:space="preserve"> </v>
      </c>
      <c r="AJ19" s="11" t="str">
        <f t="shared" si="1"/>
        <v/>
      </c>
    </row>
    <row r="20" spans="2:36" ht="20.100000000000001" customHeight="1">
      <c r="B20" s="1"/>
      <c r="C20" s="37">
        <v>12</v>
      </c>
      <c r="D20" s="190"/>
      <c r="E20" s="191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 t="str">
        <f t="shared" si="0"/>
        <v/>
      </c>
      <c r="AI20" s="13" t="str">
        <f>Q73</f>
        <v xml:space="preserve"> </v>
      </c>
      <c r="AJ20" s="11" t="str">
        <f t="shared" si="1"/>
        <v/>
      </c>
    </row>
    <row r="21" spans="2:36" ht="20.100000000000001" customHeight="1">
      <c r="B21" s="1"/>
      <c r="C21" s="37">
        <v>13</v>
      </c>
      <c r="D21" s="190"/>
      <c r="E21" s="191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 t="str">
        <f t="shared" si="0"/>
        <v/>
      </c>
      <c r="AI21" s="13" t="str">
        <f>R73</f>
        <v xml:space="preserve"> </v>
      </c>
      <c r="AJ21" s="11" t="str">
        <f t="shared" si="1"/>
        <v/>
      </c>
    </row>
    <row r="22" spans="2:36" ht="20.100000000000001" customHeight="1">
      <c r="B22" s="1"/>
      <c r="C22" s="37">
        <v>14</v>
      </c>
      <c r="D22" s="190"/>
      <c r="E22" s="191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 t="str">
        <f t="shared" si="0"/>
        <v/>
      </c>
      <c r="AI22" s="13" t="str">
        <f>S73</f>
        <v xml:space="preserve"> </v>
      </c>
      <c r="AJ22" s="11" t="str">
        <f t="shared" si="1"/>
        <v/>
      </c>
    </row>
    <row r="23" spans="2:36" ht="20.100000000000001" customHeight="1">
      <c r="B23" s="1"/>
      <c r="C23" s="37">
        <v>15</v>
      </c>
      <c r="D23" s="190"/>
      <c r="E23" s="191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 t="str">
        <f t="shared" si="0"/>
        <v/>
      </c>
      <c r="AI23" s="13" t="str">
        <f>T73</f>
        <v xml:space="preserve"> </v>
      </c>
      <c r="AJ23" s="11" t="str">
        <f t="shared" si="1"/>
        <v/>
      </c>
    </row>
    <row r="24" spans="2:36" ht="20.100000000000001" customHeight="1">
      <c r="B24" s="1"/>
      <c r="C24" s="37">
        <v>16</v>
      </c>
      <c r="D24" s="190"/>
      <c r="E24" s="191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 t="str">
        <f t="shared" si="0"/>
        <v/>
      </c>
      <c r="AI24" s="13" t="str">
        <f>U73</f>
        <v xml:space="preserve"> </v>
      </c>
      <c r="AJ24" s="11" t="str">
        <f t="shared" si="1"/>
        <v/>
      </c>
    </row>
    <row r="25" spans="2:36" ht="20.100000000000001" customHeight="1">
      <c r="B25" s="1"/>
      <c r="C25" s="37">
        <v>17</v>
      </c>
      <c r="D25" s="190"/>
      <c r="E25" s="191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 t="str">
        <f t="shared" si="0"/>
        <v/>
      </c>
      <c r="AI25" s="13" t="str">
        <f>V73</f>
        <v xml:space="preserve"> </v>
      </c>
      <c r="AJ25" s="11" t="str">
        <f t="shared" si="1"/>
        <v/>
      </c>
    </row>
    <row r="26" spans="2:36" ht="20.100000000000001" customHeight="1">
      <c r="B26" s="1"/>
      <c r="C26" s="37">
        <v>18</v>
      </c>
      <c r="D26" s="190"/>
      <c r="E26" s="191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 t="str">
        <f t="shared" si="0"/>
        <v/>
      </c>
      <c r="AI26" s="13" t="str">
        <f>W73</f>
        <v xml:space="preserve"> </v>
      </c>
      <c r="AJ26" s="11" t="str">
        <f t="shared" si="1"/>
        <v/>
      </c>
    </row>
    <row r="27" spans="2:36" ht="20.100000000000001" customHeight="1">
      <c r="B27" s="1"/>
      <c r="C27" s="37">
        <v>19</v>
      </c>
      <c r="D27" s="190"/>
      <c r="E27" s="191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 t="str">
        <f t="shared" si="0"/>
        <v/>
      </c>
      <c r="AI27" s="13" t="str">
        <f>X73</f>
        <v xml:space="preserve"> </v>
      </c>
      <c r="AJ27" s="11" t="str">
        <f t="shared" si="1"/>
        <v/>
      </c>
    </row>
    <row r="28" spans="2:36" ht="20.100000000000001" customHeight="1">
      <c r="B28" s="1"/>
      <c r="C28" s="37">
        <v>20</v>
      </c>
      <c r="D28" s="190"/>
      <c r="E28" s="191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 t="str">
        <f t="shared" si="0"/>
        <v/>
      </c>
      <c r="AI28" s="13" t="str">
        <f>Y73</f>
        <v xml:space="preserve"> </v>
      </c>
      <c r="AJ28" s="11" t="str">
        <f>IF(AI28&lt;50,"    * "&amp;AH28,"")</f>
        <v/>
      </c>
    </row>
    <row r="29" spans="2:36" ht="20.100000000000001" customHeight="1">
      <c r="B29" s="1"/>
      <c r="C29" s="37">
        <v>21</v>
      </c>
      <c r="D29" s="190"/>
      <c r="E29" s="191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 t="str">
        <f t="shared" si="0"/>
        <v/>
      </c>
      <c r="AI29" s="13" t="str">
        <f>Z73</f>
        <v xml:space="preserve"> </v>
      </c>
      <c r="AJ29" s="11" t="str">
        <f t="shared" ref="AJ29:AJ33" si="2">IF(AI29&lt;50,"    * "&amp;AH29,"")</f>
        <v/>
      </c>
    </row>
    <row r="30" spans="2:36" ht="20.100000000000001" customHeight="1">
      <c r="B30" s="1"/>
      <c r="C30" s="37">
        <v>22</v>
      </c>
      <c r="D30" s="190"/>
      <c r="E30" s="191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 t="str">
        <f t="shared" si="0"/>
        <v/>
      </c>
      <c r="AI30" s="13" t="str">
        <f>AA73</f>
        <v xml:space="preserve"> </v>
      </c>
      <c r="AJ30" s="11" t="str">
        <f t="shared" si="2"/>
        <v/>
      </c>
    </row>
    <row r="31" spans="2:36" ht="20.100000000000001" customHeight="1">
      <c r="B31" s="1"/>
      <c r="C31" s="37">
        <v>23</v>
      </c>
      <c r="D31" s="190"/>
      <c r="E31" s="191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 t="str">
        <f t="shared" si="0"/>
        <v/>
      </c>
      <c r="AI31" s="13" t="str">
        <f>AB73</f>
        <v xml:space="preserve"> </v>
      </c>
      <c r="AJ31" s="11" t="str">
        <f t="shared" si="2"/>
        <v/>
      </c>
    </row>
    <row r="32" spans="2:36" ht="20.100000000000001" customHeight="1">
      <c r="B32" s="1"/>
      <c r="C32" s="37">
        <v>24</v>
      </c>
      <c r="D32" s="190"/>
      <c r="E32" s="191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 t="str">
        <f t="shared" si="0"/>
        <v/>
      </c>
      <c r="AI32" s="13" t="str">
        <f>AC73</f>
        <v xml:space="preserve"> </v>
      </c>
      <c r="AJ32" s="11" t="str">
        <f t="shared" si="2"/>
        <v/>
      </c>
    </row>
    <row r="33" spans="2:36" ht="20.100000000000001" customHeight="1">
      <c r="B33" s="1"/>
      <c r="C33" s="37">
        <v>25</v>
      </c>
      <c r="D33" s="190"/>
      <c r="E33" s="191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 t="str">
        <f t="shared" si="0"/>
        <v/>
      </c>
      <c r="AI33" s="13" t="str">
        <f>AD73</f>
        <v xml:space="preserve"> </v>
      </c>
      <c r="AJ33" s="11" t="str">
        <f t="shared" si="2"/>
        <v/>
      </c>
    </row>
    <row r="34" spans="2:36" ht="20.100000000000001" customHeight="1" thickBot="1">
      <c r="B34" s="1"/>
      <c r="C34" s="147" t="s">
        <v>53</v>
      </c>
      <c r="D34" s="148"/>
      <c r="E34" s="149"/>
      <c r="F34" s="39">
        <f>SUM(F9:F33)</f>
        <v>100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6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>
      <c r="B36" s="1"/>
      <c r="C36" s="160" t="s">
        <v>0</v>
      </c>
      <c r="D36" s="139"/>
      <c r="E36" s="139"/>
      <c r="F36" s="139" t="s">
        <v>54</v>
      </c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5" t="s">
        <v>55</v>
      </c>
      <c r="AF36" s="137" t="s">
        <v>56</v>
      </c>
      <c r="AH36" s="12"/>
      <c r="AI36" s="13"/>
    </row>
    <row r="37" spans="2:36" ht="24.95" customHeight="1">
      <c r="B37" s="1"/>
      <c r="C37" s="29" t="s">
        <v>2</v>
      </c>
      <c r="D37" s="4" t="s">
        <v>3</v>
      </c>
      <c r="E37" s="4" t="s">
        <v>4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36"/>
      <c r="AF37" s="138"/>
      <c r="AH37" s="12"/>
      <c r="AI37" s="13"/>
    </row>
    <row r="38" spans="2:36" ht="15" customHeight="1">
      <c r="B38" s="1"/>
      <c r="C38" s="30">
        <v>1</v>
      </c>
      <c r="D38" s="45">
        <f>IF(Liste!C5=0," ",Liste!C5)</f>
        <v>1024</v>
      </c>
      <c r="E38" s="45" t="str">
        <f>IF(Liste!D5=0," ",Liste!D5)</f>
        <v>EMRE BURHAN</v>
      </c>
      <c r="F38" s="20">
        <v>0</v>
      </c>
      <c r="G38" s="20">
        <v>0</v>
      </c>
      <c r="H38" s="20">
        <v>0</v>
      </c>
      <c r="I38" s="20">
        <v>5</v>
      </c>
      <c r="J38" s="20">
        <v>3</v>
      </c>
      <c r="K38" s="20">
        <v>10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>
        <f t="shared" ref="AE38:AE72" si="3">IF(COUNTBLANK(F38:AD38)=COLUMNS(F38:AD38)," ",IF(SUM(F38:AD38)=0,0,SUM(F38:AD38)))</f>
        <v>18</v>
      </c>
      <c r="AF38" s="44" t="str">
        <f>IF(AE38=" "," ",IF(AE38&gt;=85,"PEKİYİ",IF(AE38&gt;=70,"İYİ",IF(AE38&gt;=60,"ORTA",IF(AE38&gt;=50,"GEÇER",IF(AE38&lt;50,"GEÇMEZ"))))))</f>
        <v>GEÇMEZ</v>
      </c>
      <c r="AH38" s="12"/>
      <c r="AI38" s="13"/>
    </row>
    <row r="39" spans="2:36" ht="15" customHeight="1">
      <c r="B39" s="1"/>
      <c r="C39" s="30">
        <v>2</v>
      </c>
      <c r="D39" s="45">
        <f>IF(Liste!C6=0," ",Liste!C6)</f>
        <v>1029</v>
      </c>
      <c r="E39" s="45" t="str">
        <f>IF(Liste!D6=0," ",Liste!D6)</f>
        <v>BERK ATUĞ</v>
      </c>
      <c r="F39" s="20">
        <v>0</v>
      </c>
      <c r="G39" s="20">
        <v>0</v>
      </c>
      <c r="H39" s="20">
        <v>0</v>
      </c>
      <c r="I39" s="20">
        <v>8</v>
      </c>
      <c r="J39" s="20">
        <v>5</v>
      </c>
      <c r="K39" s="20">
        <v>0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>
        <f t="shared" si="3"/>
        <v>13</v>
      </c>
      <c r="AF39" s="44" t="str">
        <f t="shared" ref="AF39:AF72" si="4">IF(AE39=" "," ",IF(AE39&gt;=85,"PEKİYİ",IF(AE39&gt;=70,"İYİ",IF(AE39&gt;=60,"ORTA",IF(AE39&gt;=50,"GEÇER",IF(AE39&lt;50,"GEÇMEZ",0))))))</f>
        <v>GEÇMEZ</v>
      </c>
      <c r="AH39" s="12"/>
      <c r="AI39" s="13"/>
    </row>
    <row r="40" spans="2:36" ht="15" customHeight="1">
      <c r="B40" s="1"/>
      <c r="C40" s="30">
        <v>3</v>
      </c>
      <c r="D40" s="45">
        <f>IF(Liste!C7=0," ",Liste!C7)</f>
        <v>1030</v>
      </c>
      <c r="E40" s="45" t="str">
        <f>IF(Liste!D7=0," ",Liste!D7)</f>
        <v>BERKANT ZİLYAS</v>
      </c>
      <c r="F40" s="20">
        <v>0</v>
      </c>
      <c r="G40" s="20">
        <v>0</v>
      </c>
      <c r="H40" s="20">
        <v>0</v>
      </c>
      <c r="I40" s="20">
        <v>5</v>
      </c>
      <c r="J40" s="20">
        <v>0</v>
      </c>
      <c r="K40" s="20">
        <v>0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>
        <f t="shared" si="3"/>
        <v>5</v>
      </c>
      <c r="AF40" s="44" t="str">
        <f t="shared" si="4"/>
        <v>GEÇMEZ</v>
      </c>
      <c r="AH40" s="12"/>
      <c r="AI40" s="13"/>
    </row>
    <row r="41" spans="2:36" ht="15" customHeight="1">
      <c r="B41" s="1"/>
      <c r="C41" s="30">
        <v>4</v>
      </c>
      <c r="D41" s="45">
        <f>IF(Liste!C8=0," ",Liste!C8)</f>
        <v>1032</v>
      </c>
      <c r="E41" s="45" t="str">
        <f>IF(Liste!D8=0," ",Liste!D8)</f>
        <v>NAZIM ÖĞE</v>
      </c>
      <c r="F41" s="20">
        <v>20</v>
      </c>
      <c r="G41" s="20">
        <v>5</v>
      </c>
      <c r="H41" s="20">
        <v>0</v>
      </c>
      <c r="I41" s="20">
        <v>3</v>
      </c>
      <c r="J41" s="20">
        <v>3</v>
      </c>
      <c r="K41" s="20">
        <v>20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>
        <f t="shared" si="3"/>
        <v>51</v>
      </c>
      <c r="AF41" s="44" t="str">
        <f t="shared" si="4"/>
        <v>GEÇER</v>
      </c>
      <c r="AH41" s="12"/>
      <c r="AI41" s="13"/>
    </row>
    <row r="42" spans="2:36" ht="15" customHeight="1">
      <c r="B42" s="1"/>
      <c r="C42" s="30">
        <v>5</v>
      </c>
      <c r="D42" s="45">
        <f>IF(Liste!C9=0," ",Liste!C9)</f>
        <v>1036</v>
      </c>
      <c r="E42" s="45" t="str">
        <f>IF(Liste!D9=0," ",Liste!D9)</f>
        <v>SEYMEN AYDIR</v>
      </c>
      <c r="F42" s="20">
        <v>25</v>
      </c>
      <c r="G42" s="20">
        <v>15</v>
      </c>
      <c r="H42" s="20">
        <v>10</v>
      </c>
      <c r="I42" s="20">
        <v>5</v>
      </c>
      <c r="J42" s="20">
        <v>3</v>
      </c>
      <c r="K42" s="20">
        <v>20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>
        <f t="shared" si="3"/>
        <v>78</v>
      </c>
      <c r="AF42" s="44" t="str">
        <f t="shared" si="4"/>
        <v>İYİ</v>
      </c>
      <c r="AH42" s="14"/>
    </row>
    <row r="43" spans="2:36" ht="15" customHeight="1">
      <c r="B43" s="1"/>
      <c r="C43" s="30">
        <v>6</v>
      </c>
      <c r="D43" s="45">
        <f>IF(Liste!C10=0," ",Liste!C10)</f>
        <v>1043</v>
      </c>
      <c r="E43" s="45" t="str">
        <f>IF(Liste!D10=0," ",Liste!D10)</f>
        <v>EYÜP TUNÇ</v>
      </c>
      <c r="F43" s="20">
        <v>0</v>
      </c>
      <c r="G43" s="20">
        <v>0</v>
      </c>
      <c r="H43" s="20">
        <v>1</v>
      </c>
      <c r="I43" s="20">
        <v>0</v>
      </c>
      <c r="J43" s="20">
        <v>5</v>
      </c>
      <c r="K43" s="20">
        <v>0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>
        <f>IF(COUNTBLANK(F43:AD43)=COLUMNS(F43:AD43)," ",IF(SUM(F43:AD43)=0,0,SUM(F43:AD43)))</f>
        <v>6</v>
      </c>
      <c r="AF43" s="44" t="str">
        <f t="shared" si="4"/>
        <v>GEÇMEZ</v>
      </c>
      <c r="AH43" s="14"/>
    </row>
    <row r="44" spans="2:36" ht="15" customHeight="1">
      <c r="B44" s="1"/>
      <c r="C44" s="30">
        <v>7</v>
      </c>
      <c r="D44" s="45">
        <f>IF(Liste!C11=0," ",Liste!C11)</f>
        <v>1048</v>
      </c>
      <c r="E44" s="45" t="str">
        <f>IF(Liste!D11=0," ",Liste!D11)</f>
        <v>TOLGA YILDIRIM</v>
      </c>
      <c r="F44" s="20">
        <v>0</v>
      </c>
      <c r="G44" s="20">
        <v>0</v>
      </c>
      <c r="H44" s="20">
        <v>0</v>
      </c>
      <c r="I44" s="20">
        <v>5</v>
      </c>
      <c r="J44" s="20">
        <v>3</v>
      </c>
      <c r="K44" s="20">
        <v>0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>
        <f t="shared" si="3"/>
        <v>8</v>
      </c>
      <c r="AF44" s="44" t="str">
        <f t="shared" si="4"/>
        <v>GEÇMEZ</v>
      </c>
      <c r="AH44" s="14"/>
    </row>
    <row r="45" spans="2:36" ht="15" customHeight="1">
      <c r="B45" s="1"/>
      <c r="C45" s="30">
        <v>8</v>
      </c>
      <c r="D45" s="45">
        <f>IF(Liste!C12=0," ",Liste!C12)</f>
        <v>1054</v>
      </c>
      <c r="E45" s="45" t="str">
        <f>IF(Liste!D12=0," ",Liste!D12)</f>
        <v>YASİN YAVUZ</v>
      </c>
      <c r="F45" s="20">
        <v>0</v>
      </c>
      <c r="G45" s="20">
        <v>0</v>
      </c>
      <c r="H45" s="20">
        <v>0</v>
      </c>
      <c r="I45" s="20">
        <v>3</v>
      </c>
      <c r="J45" s="20">
        <v>10</v>
      </c>
      <c r="K45" s="20">
        <v>0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>
        <f t="shared" si="3"/>
        <v>13</v>
      </c>
      <c r="AF45" s="44" t="str">
        <f t="shared" si="4"/>
        <v>GEÇMEZ</v>
      </c>
      <c r="AH45" s="14"/>
    </row>
    <row r="46" spans="2:36" ht="15" customHeight="1">
      <c r="B46" s="1"/>
      <c r="C46" s="30">
        <v>9</v>
      </c>
      <c r="D46" s="45">
        <f>IF(Liste!C13=0," ",Liste!C13)</f>
        <v>1088</v>
      </c>
      <c r="E46" s="45" t="str">
        <f>IF(Liste!D13=0," ",Liste!D13)</f>
        <v>DOĞUKAN ÖZEL</v>
      </c>
      <c r="F46" s="20">
        <v>0</v>
      </c>
      <c r="G46" s="20">
        <v>0</v>
      </c>
      <c r="H46" s="20">
        <v>0</v>
      </c>
      <c r="I46" s="20">
        <v>5</v>
      </c>
      <c r="J46" s="20">
        <v>3</v>
      </c>
      <c r="K46" s="20">
        <v>6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>
        <f t="shared" si="3"/>
        <v>14</v>
      </c>
      <c r="AF46" s="44" t="str">
        <f t="shared" si="4"/>
        <v>GEÇMEZ</v>
      </c>
      <c r="AH46" s="14"/>
    </row>
    <row r="47" spans="2:36" ht="15" customHeight="1">
      <c r="B47" s="1"/>
      <c r="C47" s="30">
        <v>10</v>
      </c>
      <c r="D47" s="45">
        <f>IF(Liste!C14=0," ",Liste!C14)</f>
        <v>1089</v>
      </c>
      <c r="E47" s="45" t="str">
        <f>IF(Liste!D14=0," ",Liste!D14)</f>
        <v>FATİH DÜZENLİ</v>
      </c>
      <c r="F47" s="20">
        <v>0</v>
      </c>
      <c r="G47" s="20">
        <v>0</v>
      </c>
      <c r="H47" s="20">
        <v>10</v>
      </c>
      <c r="I47" s="20">
        <v>8</v>
      </c>
      <c r="J47" s="20">
        <v>3</v>
      </c>
      <c r="K47" s="20">
        <v>18</v>
      </c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>
        <f t="shared" si="3"/>
        <v>39</v>
      </c>
      <c r="AF47" s="44" t="str">
        <f t="shared" si="4"/>
        <v>GEÇMEZ</v>
      </c>
      <c r="AH47" s="14"/>
    </row>
    <row r="48" spans="2:36" ht="15" customHeight="1">
      <c r="B48" s="1"/>
      <c r="C48" s="30">
        <v>11</v>
      </c>
      <c r="D48" s="45">
        <f>IF(Liste!C15=0," ",Liste!C15)</f>
        <v>1097</v>
      </c>
      <c r="E48" s="45" t="str">
        <f>IF(Liste!D15=0," ",Liste!D15)</f>
        <v>ALİHAN ZENGİ</v>
      </c>
      <c r="F48" s="20">
        <v>0</v>
      </c>
      <c r="G48" s="20">
        <v>0</v>
      </c>
      <c r="H48" s="20">
        <v>0</v>
      </c>
      <c r="I48" s="20">
        <v>0</v>
      </c>
      <c r="J48" s="20">
        <v>3</v>
      </c>
      <c r="K48" s="20">
        <v>0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>
        <f t="shared" si="3"/>
        <v>3</v>
      </c>
      <c r="AF48" s="44" t="str">
        <f t="shared" si="4"/>
        <v>GEÇMEZ</v>
      </c>
      <c r="AH48" s="14"/>
    </row>
    <row r="49" spans="2:34" ht="15" customHeight="1">
      <c r="B49" s="1"/>
      <c r="C49" s="30">
        <v>12</v>
      </c>
      <c r="D49" s="45">
        <f>IF(Liste!C16=0," ",Liste!C16)</f>
        <v>1114</v>
      </c>
      <c r="E49" s="45" t="str">
        <f>IF(Liste!D16=0," ",Liste!D16)</f>
        <v>UMUT IŞIKTAŞ</v>
      </c>
      <c r="F49" s="20">
        <v>0</v>
      </c>
      <c r="G49" s="20">
        <v>0</v>
      </c>
      <c r="H49" s="20">
        <v>0</v>
      </c>
      <c r="I49" s="20">
        <v>0</v>
      </c>
      <c r="J49" s="20">
        <v>3</v>
      </c>
      <c r="K49" s="20">
        <v>0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>
        <f t="shared" si="3"/>
        <v>3</v>
      </c>
      <c r="AF49" s="44" t="str">
        <f t="shared" si="4"/>
        <v>GEÇMEZ</v>
      </c>
      <c r="AH49" s="14"/>
    </row>
    <row r="50" spans="2:34" ht="15" customHeight="1">
      <c r="B50" s="1"/>
      <c r="C50" s="30">
        <v>13</v>
      </c>
      <c r="D50" s="45">
        <f>IF(Liste!C17=0," ",Liste!C17)</f>
        <v>1125</v>
      </c>
      <c r="E50" s="45" t="str">
        <f>IF(Liste!D17=0," ",Liste!D17)</f>
        <v>HASAN ÇİFTÇİ</v>
      </c>
      <c r="F50" s="20">
        <v>0</v>
      </c>
      <c r="G50" s="20">
        <v>0</v>
      </c>
      <c r="H50" s="20">
        <v>0</v>
      </c>
      <c r="I50" s="20">
        <v>5</v>
      </c>
      <c r="J50" s="20">
        <v>3</v>
      </c>
      <c r="K50" s="20">
        <v>0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>
        <f t="shared" si="3"/>
        <v>8</v>
      </c>
      <c r="AF50" s="44" t="str">
        <f t="shared" si="4"/>
        <v>GEÇMEZ</v>
      </c>
      <c r="AH50" s="14"/>
    </row>
    <row r="51" spans="2:34" ht="15" customHeight="1">
      <c r="B51" s="1"/>
      <c r="C51" s="30">
        <v>14</v>
      </c>
      <c r="D51" s="45">
        <f>IF(Liste!C18=0," ",Liste!C18)</f>
        <v>1141</v>
      </c>
      <c r="E51" s="45" t="str">
        <f>IF(Liste!D18=0," ",Liste!D18)</f>
        <v>MERTCAN ÇINAR</v>
      </c>
      <c r="F51" s="20">
        <v>0</v>
      </c>
      <c r="G51" s="20">
        <v>0</v>
      </c>
      <c r="H51" s="20">
        <v>0</v>
      </c>
      <c r="I51" s="20">
        <v>3</v>
      </c>
      <c r="J51" s="20">
        <v>3</v>
      </c>
      <c r="K51" s="20">
        <v>10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>
        <f t="shared" si="3"/>
        <v>16</v>
      </c>
      <c r="AF51" s="44" t="str">
        <f t="shared" si="4"/>
        <v>GEÇMEZ</v>
      </c>
      <c r="AH51" s="14"/>
    </row>
    <row r="52" spans="2:34" ht="15" customHeight="1">
      <c r="B52" s="1"/>
      <c r="C52" s="30">
        <v>15</v>
      </c>
      <c r="D52" s="45">
        <f>IF(Liste!C19=0," ",Liste!C19)</f>
        <v>1154</v>
      </c>
      <c r="E52" s="45" t="str">
        <f>IF(Liste!D19=0," ",Liste!D19)</f>
        <v>EREN ÇATAL</v>
      </c>
      <c r="F52" s="20">
        <v>0</v>
      </c>
      <c r="G52" s="20">
        <v>5</v>
      </c>
      <c r="H52" s="20">
        <v>0</v>
      </c>
      <c r="I52" s="20">
        <v>0</v>
      </c>
      <c r="J52" s="20">
        <v>3</v>
      </c>
      <c r="K52" s="20">
        <v>10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>
        <f t="shared" si="3"/>
        <v>18</v>
      </c>
      <c r="AF52" s="44" t="str">
        <f t="shared" si="4"/>
        <v>GEÇMEZ</v>
      </c>
      <c r="AH52" s="14"/>
    </row>
    <row r="53" spans="2:34" ht="15" customHeight="1">
      <c r="B53" s="1"/>
      <c r="C53" s="30">
        <v>16</v>
      </c>
      <c r="D53" s="45">
        <f>IF(Liste!C20=0," ",Liste!C20)</f>
        <v>1162</v>
      </c>
      <c r="E53" s="45" t="str">
        <f>IF(Liste!D20=0," ",Liste!D20)</f>
        <v>FEVZİ MERT KUŞKAYA</v>
      </c>
      <c r="F53" s="20">
        <v>5</v>
      </c>
      <c r="G53" s="20">
        <v>0</v>
      </c>
      <c r="H53" s="20">
        <v>5</v>
      </c>
      <c r="I53" s="20">
        <v>0</v>
      </c>
      <c r="J53" s="20">
        <v>5</v>
      </c>
      <c r="K53" s="20">
        <v>10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>
        <f t="shared" si="3"/>
        <v>25</v>
      </c>
      <c r="AF53" s="44" t="str">
        <f t="shared" si="4"/>
        <v>GEÇMEZ</v>
      </c>
      <c r="AH53" s="14"/>
    </row>
    <row r="54" spans="2:34" ht="15" customHeight="1">
      <c r="B54" s="1"/>
      <c r="C54" s="30">
        <v>17</v>
      </c>
      <c r="D54" s="45">
        <f>IF(Liste!C21=0," ",Liste!C21)</f>
        <v>1186</v>
      </c>
      <c r="E54" s="45" t="str">
        <f>IF(Liste!D21=0," ",Liste!D21)</f>
        <v>ERKAN ÇETİN</v>
      </c>
      <c r="F54" s="20">
        <v>0</v>
      </c>
      <c r="G54" s="20">
        <v>5</v>
      </c>
      <c r="H54" s="20">
        <v>10</v>
      </c>
      <c r="I54" s="20">
        <v>0</v>
      </c>
      <c r="J54" s="20">
        <v>10</v>
      </c>
      <c r="K54" s="20">
        <v>0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>
        <f t="shared" si="3"/>
        <v>25</v>
      </c>
      <c r="AF54" s="44" t="str">
        <f t="shared" si="4"/>
        <v>GEÇMEZ</v>
      </c>
      <c r="AH54" s="14"/>
    </row>
    <row r="55" spans="2:34" ht="15" customHeight="1">
      <c r="B55" s="1"/>
      <c r="C55" s="30">
        <v>18</v>
      </c>
      <c r="D55" s="45">
        <f>IF(Liste!C22=0," ",Liste!C22)</f>
        <v>1203</v>
      </c>
      <c r="E55" s="45" t="str">
        <f>IF(Liste!D22=0," ",Liste!D22)</f>
        <v>ÜMİT GÜNGÖR</v>
      </c>
      <c r="F55" s="20">
        <v>0</v>
      </c>
      <c r="G55" s="20">
        <v>5</v>
      </c>
      <c r="H55" s="20">
        <v>5</v>
      </c>
      <c r="I55" s="20">
        <v>0</v>
      </c>
      <c r="J55" s="20">
        <v>3</v>
      </c>
      <c r="K55" s="20">
        <v>10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>
        <f t="shared" si="3"/>
        <v>23</v>
      </c>
      <c r="AF55" s="44" t="str">
        <f t="shared" si="4"/>
        <v>GEÇMEZ</v>
      </c>
      <c r="AH55" s="14"/>
    </row>
    <row r="56" spans="2:34" ht="15" customHeight="1">
      <c r="B56" s="1"/>
      <c r="C56" s="30">
        <v>19</v>
      </c>
      <c r="D56" s="45">
        <f>IF(Liste!C23=0," ",Liste!C23)</f>
        <v>1253</v>
      </c>
      <c r="E56" s="45" t="str">
        <f>IF(Liste!D23=0," ",Liste!D23)</f>
        <v>MUSTAFA BAYRAMOĞLU</v>
      </c>
      <c r="F56" s="20">
        <v>0</v>
      </c>
      <c r="G56" s="20">
        <v>0</v>
      </c>
      <c r="H56" s="20">
        <v>10</v>
      </c>
      <c r="I56" s="20">
        <v>8</v>
      </c>
      <c r="J56" s="20">
        <v>3</v>
      </c>
      <c r="K56" s="20">
        <v>20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>
        <f t="shared" si="3"/>
        <v>41</v>
      </c>
      <c r="AF56" s="44" t="str">
        <f t="shared" si="4"/>
        <v>GEÇMEZ</v>
      </c>
      <c r="AH56" s="14"/>
    </row>
    <row r="57" spans="2:34" ht="15" customHeight="1">
      <c r="B57" s="1"/>
      <c r="C57" s="30">
        <v>20</v>
      </c>
      <c r="D57" s="45">
        <f>IF(Liste!C24=0," ",Liste!C24)</f>
        <v>1256</v>
      </c>
      <c r="E57" s="45" t="str">
        <f>IF(Liste!D24=0," ",Liste!D24)</f>
        <v>KARA ŞAHİN ÇIĞIR</v>
      </c>
      <c r="F57" s="20">
        <v>25</v>
      </c>
      <c r="G57" s="20">
        <v>0</v>
      </c>
      <c r="H57" s="20">
        <v>0</v>
      </c>
      <c r="I57" s="20">
        <v>3</v>
      </c>
      <c r="J57" s="20">
        <v>3</v>
      </c>
      <c r="K57" s="20">
        <v>20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>
        <f t="shared" si="3"/>
        <v>51</v>
      </c>
      <c r="AF57" s="44" t="str">
        <f t="shared" si="4"/>
        <v>GEÇER</v>
      </c>
      <c r="AH57" s="14"/>
    </row>
    <row r="58" spans="2:34" ht="15" customHeight="1">
      <c r="B58" s="1"/>
      <c r="C58" s="30">
        <v>21</v>
      </c>
      <c r="D58" s="45">
        <f>IF(Liste!C25=0," ",Liste!C25)</f>
        <v>1277</v>
      </c>
      <c r="E58" s="45" t="str">
        <f>IF(Liste!D25=0," ",Liste!D25)</f>
        <v>BATIKAN AKGÜL</v>
      </c>
      <c r="F58" s="20">
        <v>0</v>
      </c>
      <c r="G58" s="20">
        <v>0</v>
      </c>
      <c r="H58" s="20">
        <v>5</v>
      </c>
      <c r="I58" s="20">
        <v>3</v>
      </c>
      <c r="J58" s="20">
        <v>5</v>
      </c>
      <c r="K58" s="20">
        <v>15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>
        <f t="shared" si="3"/>
        <v>28</v>
      </c>
      <c r="AF58" s="44" t="str">
        <f t="shared" si="4"/>
        <v>GEÇMEZ</v>
      </c>
      <c r="AH58" s="14"/>
    </row>
    <row r="59" spans="2:34" ht="15" customHeight="1">
      <c r="B59" s="1"/>
      <c r="C59" s="30">
        <v>22</v>
      </c>
      <c r="D59" s="45">
        <f>IF(Liste!C26=0," ",Liste!C26)</f>
        <v>1288</v>
      </c>
      <c r="E59" s="45" t="str">
        <f>IF(Liste!D26=0," ",Liste!D26)</f>
        <v>FARUK HASAN DURSUN</v>
      </c>
      <c r="F59" s="20">
        <v>0</v>
      </c>
      <c r="G59" s="20">
        <v>0</v>
      </c>
      <c r="H59" s="20">
        <v>3</v>
      </c>
      <c r="I59" s="20">
        <v>5</v>
      </c>
      <c r="J59" s="20">
        <v>3</v>
      </c>
      <c r="K59" s="20">
        <v>0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>
        <f t="shared" si="3"/>
        <v>11</v>
      </c>
      <c r="AF59" s="44" t="str">
        <f t="shared" si="4"/>
        <v>GEÇMEZ</v>
      </c>
      <c r="AH59" s="14"/>
    </row>
    <row r="60" spans="2:34" ht="15" customHeight="1">
      <c r="B60" s="1"/>
      <c r="C60" s="30">
        <v>23</v>
      </c>
      <c r="D60" s="45">
        <f>IF(Liste!C27=0," ",Liste!C27)</f>
        <v>1611</v>
      </c>
      <c r="E60" s="45" t="str">
        <f>IF(Liste!D27=0," ",Liste!D27)</f>
        <v>UMUR URAL</v>
      </c>
      <c r="F60" s="20">
        <v>20</v>
      </c>
      <c r="G60" s="20">
        <v>5</v>
      </c>
      <c r="H60" s="20">
        <v>5</v>
      </c>
      <c r="I60" s="20">
        <v>3</v>
      </c>
      <c r="J60" s="20">
        <v>8</v>
      </c>
      <c r="K60" s="20">
        <v>0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>
        <f t="shared" si="3"/>
        <v>41</v>
      </c>
      <c r="AF60" s="44" t="str">
        <f t="shared" si="4"/>
        <v>GEÇMEZ</v>
      </c>
      <c r="AH60" s="14"/>
    </row>
    <row r="61" spans="2:34" ht="15" customHeight="1">
      <c r="B61" s="1"/>
      <c r="C61" s="30">
        <v>24</v>
      </c>
      <c r="D61" s="45" t="str">
        <f>IF(Liste!C28=0," ",Liste!C28)</f>
        <v xml:space="preserve"> </v>
      </c>
      <c r="E61" s="45" t="str">
        <f>IF(Liste!D28=0," ",Liste!D28)</f>
        <v xml:space="preserve"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 t="str">
        <f t="shared" si="3"/>
        <v xml:space="preserve"> </v>
      </c>
      <c r="AF61" s="44" t="str">
        <f t="shared" si="4"/>
        <v xml:space="preserve"> </v>
      </c>
      <c r="AH61" s="14"/>
    </row>
    <row r="62" spans="2:34" ht="15" customHeight="1">
      <c r="B62" s="1"/>
      <c r="C62" s="30">
        <v>25</v>
      </c>
      <c r="D62" s="45" t="str">
        <f>IF(Liste!C29=0," ",Liste!C29)</f>
        <v xml:space="preserve"> </v>
      </c>
      <c r="E62" s="45" t="str">
        <f>IF(Liste!D29=0," ",Liste!D29)</f>
        <v xml:space="preserve"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 t="str">
        <f t="shared" si="3"/>
        <v xml:space="preserve"> </v>
      </c>
      <c r="AF62" s="44" t="str">
        <f t="shared" si="4"/>
        <v xml:space="preserve"> </v>
      </c>
      <c r="AH62" s="14"/>
    </row>
    <row r="63" spans="2:34" ht="15" customHeight="1">
      <c r="B63" s="1"/>
      <c r="C63" s="30">
        <v>26</v>
      </c>
      <c r="D63" s="45" t="str">
        <f>IF(Liste!C30=0," ",Liste!C30)</f>
        <v xml:space="preserve"> </v>
      </c>
      <c r="E63" s="45" t="str">
        <f>IF(Liste!D30=0," ",Liste!D30)</f>
        <v xml:space="preserve"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 t="str">
        <f t="shared" si="3"/>
        <v xml:space="preserve"> </v>
      </c>
      <c r="AF63" s="44" t="str">
        <f t="shared" si="4"/>
        <v xml:space="preserve"> </v>
      </c>
      <c r="AH63" s="14"/>
    </row>
    <row r="64" spans="2:34" ht="15" customHeight="1">
      <c r="B64" s="1"/>
      <c r="C64" s="30">
        <v>27</v>
      </c>
      <c r="D64" s="45" t="str">
        <f>IF(Liste!C31=0," ",Liste!C31)</f>
        <v xml:space="preserve"> </v>
      </c>
      <c r="E64" s="45" t="str">
        <f>IF(Liste!D31=0," ",Liste!D31)</f>
        <v xml:space="preserve"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 t="str">
        <f t="shared" si="3"/>
        <v xml:space="preserve"> </v>
      </c>
      <c r="AF64" s="44" t="str">
        <f t="shared" si="4"/>
        <v xml:space="preserve"> </v>
      </c>
    </row>
    <row r="65" spans="2:33" ht="15" customHeight="1">
      <c r="B65" s="1"/>
      <c r="C65" s="30">
        <v>28</v>
      </c>
      <c r="D65" s="45" t="str">
        <f>IF(Liste!C32=0," ",Liste!C32)</f>
        <v xml:space="preserve"> </v>
      </c>
      <c r="E65" s="45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 xml:space="preserve"> </v>
      </c>
      <c r="AF65" s="44" t="str">
        <f t="shared" si="4"/>
        <v xml:space="preserve"> </v>
      </c>
    </row>
    <row r="66" spans="2:33" ht="15" customHeight="1">
      <c r="B66" s="1"/>
      <c r="C66" s="30">
        <v>29</v>
      </c>
      <c r="D66" s="45" t="str">
        <f>IF(Liste!C33=0," ",Liste!C33)</f>
        <v xml:space="preserve"> </v>
      </c>
      <c r="E66" s="45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 xml:space="preserve"> </v>
      </c>
      <c r="AF66" s="44" t="str">
        <f t="shared" si="4"/>
        <v xml:space="preserve"> </v>
      </c>
    </row>
    <row r="67" spans="2:33" ht="15" customHeight="1">
      <c r="B67" s="1"/>
      <c r="C67" s="30">
        <v>30</v>
      </c>
      <c r="D67" s="45" t="str">
        <f>IF(Liste!C34=0," ",Liste!C34)</f>
        <v xml:space="preserve"> </v>
      </c>
      <c r="E67" s="45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 xml:space="preserve"> </v>
      </c>
      <c r="AF67" s="44" t="str">
        <f t="shared" si="4"/>
        <v xml:space="preserve"> </v>
      </c>
    </row>
    <row r="68" spans="2:33" ht="15" customHeight="1">
      <c r="B68" s="1"/>
      <c r="C68" s="30">
        <v>31</v>
      </c>
      <c r="D68" s="45" t="str">
        <f>IF(Liste!C35=0," ",Liste!C35)</f>
        <v xml:space="preserve"> </v>
      </c>
      <c r="E68" s="45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 xml:space="preserve"> </v>
      </c>
      <c r="AF68" s="44" t="str">
        <f t="shared" si="4"/>
        <v xml:space="preserve"> </v>
      </c>
    </row>
    <row r="69" spans="2:33" ht="15" customHeight="1">
      <c r="B69" s="1"/>
      <c r="C69" s="30">
        <v>32</v>
      </c>
      <c r="D69" s="45" t="str">
        <f>IF(Liste!C36=0," ",Liste!C36)</f>
        <v xml:space="preserve"> </v>
      </c>
      <c r="E69" s="45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 xml:space="preserve"> </v>
      </c>
      <c r="AF69" s="44" t="str">
        <f t="shared" si="4"/>
        <v xml:space="preserve"> </v>
      </c>
    </row>
    <row r="70" spans="2:33" ht="15" customHeight="1">
      <c r="B70" s="1"/>
      <c r="C70" s="30">
        <v>33</v>
      </c>
      <c r="D70" s="45" t="str">
        <f>IF(Liste!C37=0," ",Liste!C37)</f>
        <v xml:space="preserve"> </v>
      </c>
      <c r="E70" s="45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 xml:space="preserve"> </v>
      </c>
      <c r="AF70" s="44" t="str">
        <f t="shared" si="4"/>
        <v xml:space="preserve"> </v>
      </c>
    </row>
    <row r="71" spans="2:33" ht="15" customHeight="1">
      <c r="B71" s="1"/>
      <c r="C71" s="30">
        <v>34</v>
      </c>
      <c r="D71" s="45" t="str">
        <f>IF(Liste!C38=0," ",Liste!C38)</f>
        <v xml:space="preserve"> </v>
      </c>
      <c r="E71" s="45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 xml:space="preserve"> </v>
      </c>
      <c r="AF71" s="44" t="str">
        <f t="shared" si="4"/>
        <v xml:space="preserve"> </v>
      </c>
    </row>
    <row r="72" spans="2:33" ht="18" customHeight="1" thickBot="1">
      <c r="B72" s="1"/>
      <c r="C72" s="56">
        <v>35</v>
      </c>
      <c r="D72" s="57" t="str">
        <f>IF(Liste!C39=0," ",Liste!C39)</f>
        <v xml:space="preserve"> </v>
      </c>
      <c r="E72" s="57" t="str">
        <f>IF(Liste!D39=0," ",Liste!D39)</f>
        <v xml:space="preserve"> 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 t="str">
        <f t="shared" si="3"/>
        <v xml:space="preserve"> </v>
      </c>
      <c r="AF72" s="60" t="str">
        <f t="shared" si="4"/>
        <v xml:space="preserve"> </v>
      </c>
    </row>
    <row r="73" spans="2:33" ht="24.95" customHeight="1" thickBot="1">
      <c r="B73" s="1"/>
      <c r="C73" s="158" t="s">
        <v>57</v>
      </c>
      <c r="D73" s="159"/>
      <c r="E73" s="159"/>
      <c r="F73" s="55">
        <f>IF(F9=0," ",((SUM(F38:F72)/COUNT(F38:F72))*100)/F9)</f>
        <v>16.521739130434781</v>
      </c>
      <c r="G73" s="55">
        <f>IF(F10=0," ",((SUM(G38:G72)/COUNT(G38:G72))*100)/F10)</f>
        <v>6.9565217391304346</v>
      </c>
      <c r="H73" s="55">
        <f>IF(F11=0," ",((SUM(H38:H72)/COUNT(H38:H72))*100)/F11)</f>
        <v>27.826086956521738</v>
      </c>
      <c r="I73" s="55">
        <f>IF(F12=0," ",((SUM(I38:I72)/COUNT(I38:I72))*100)/F12)</f>
        <v>33.478260869565219</v>
      </c>
      <c r="J73" s="55">
        <f>IF(F13=0," ",((SUM(J38:J72)/COUNT(J38:J72))*100)/F13)</f>
        <v>40.434782608695656</v>
      </c>
      <c r="K73" s="55">
        <f>IF(F14=0," ",((SUM(K38:K72)/COUNT(K38:K72))*100)/F14)</f>
        <v>36.739130434782609</v>
      </c>
      <c r="L73" s="55" t="str">
        <f>IF(F15=0," ",((SUM(L38:L72)/COUNT(L38:L72))*100)/F15)</f>
        <v xml:space="preserve"> </v>
      </c>
      <c r="M73" s="55" t="str">
        <f>IF(F16=0," ",((SUM(M38:M72)/COUNT(M38:M72))*100)/F16)</f>
        <v xml:space="preserve"> </v>
      </c>
      <c r="N73" s="55" t="str">
        <f>IF(F17=0," ",((SUM(N38:N72)/COUNT(N38:N72))*100)/F17)</f>
        <v xml:space="preserve"> </v>
      </c>
      <c r="O73" s="55" t="str">
        <f>IF(F18=0," ",((SUM(O38:O72)/COUNT(O38:O72))*100)/F18)</f>
        <v xml:space="preserve"> </v>
      </c>
      <c r="P73" s="55" t="str">
        <f>IF(F19=0," ",((SUM(P38:P72)/COUNT(P38:P72))*100)/F19)</f>
        <v xml:space="preserve"> </v>
      </c>
      <c r="Q73" s="55" t="str">
        <f>IF(F20=0," ",((SUM(Q38:Q72)/COUNT(Q38:Q72))*100)/F20)</f>
        <v xml:space="preserve"> </v>
      </c>
      <c r="R73" s="55" t="str">
        <f>IF(F21=0," ",((SUM(R38:R72)/COUNT(R38:R72))*100)/F21)</f>
        <v xml:space="preserve"> </v>
      </c>
      <c r="S73" s="55" t="str">
        <f>IF(F22=0," ",((SUM(S38:S72)/COUNT(S38:S72))*100)/F22)</f>
        <v xml:space="preserve"> </v>
      </c>
      <c r="T73" s="55" t="str">
        <f>IF(F23=0," ",((SUM(T38:T72)/COUNT(T38:T72))*100)/F23)</f>
        <v xml:space="preserve"> </v>
      </c>
      <c r="U73" s="55" t="str">
        <f>IF(F24=0," ",((SUM(U38:U72)/COUNT(U38:U72))*100)/F24)</f>
        <v xml:space="preserve"> </v>
      </c>
      <c r="V73" s="55" t="str">
        <f>IF(F25=0," ",((SUM(V38:V72)/COUNT(V38:V72))*100)/F25)</f>
        <v xml:space="preserve"> </v>
      </c>
      <c r="W73" s="55" t="str">
        <f>IF(F26=0," ",((SUM(W38:W72)/COUNT(W38:W72))*100)/F26)</f>
        <v xml:space="preserve"> </v>
      </c>
      <c r="X73" s="55" t="str">
        <f>IF(F27=0," ",((SUM(X38:X72)/COUNT(X38:X72))*100)/F27)</f>
        <v xml:space="preserve"> </v>
      </c>
      <c r="Y73" s="55" t="str">
        <f>IF(F28=0," ",((SUM(Y38:Y72)/COUNT(Y38:Y72))*100)/F28)</f>
        <v xml:space="preserve"> </v>
      </c>
      <c r="Z73" s="55" t="str">
        <f>IF(F29=0," ",((SUM(Z38:Z72)/COUNT(Z38:Z72))*100)/F29)</f>
        <v xml:space="preserve"> </v>
      </c>
      <c r="AA73" s="55" t="str">
        <f>IF(F30=0," ",((SUM(AA38:AA72)/COUNT(AA38:AA72))*100)/F30)</f>
        <v xml:space="preserve"> </v>
      </c>
      <c r="AB73" s="55" t="str">
        <f>IF(F31=0," ",((SUM(AB38:AB72)/COUNT(AB38:AB72))*100)/F31)</f>
        <v xml:space="preserve"> </v>
      </c>
      <c r="AC73" s="55" t="str">
        <f>IF(F32=0," ",((SUM(AC38:AC72)/COUNT(AC38:AC72))*100)/F32)</f>
        <v xml:space="preserve"> </v>
      </c>
      <c r="AD73" s="55" t="str">
        <f>IF(F33=0," ",((SUM(AD38:AD72)/COUNT(AD38:AD72))*100)/F33)</f>
        <v xml:space="preserve"> </v>
      </c>
      <c r="AE73" s="28"/>
      <c r="AF73" s="28"/>
    </row>
    <row r="74" spans="2:3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>
      <c r="Y76" s="40"/>
      <c r="Z76" s="40"/>
      <c r="AA76" s="40"/>
      <c r="AB76" s="134">
        <f ca="1">TODAY()</f>
        <v>43830</v>
      </c>
      <c r="AC76" s="134"/>
      <c r="AD76" s="134"/>
      <c r="AE76" s="134"/>
      <c r="AF76" s="134"/>
      <c r="AG76" s="40"/>
    </row>
    <row r="77" spans="2:33">
      <c r="Y77" s="42"/>
      <c r="Z77" s="42"/>
      <c r="AA77" s="42"/>
      <c r="AB77" s="125" t="s">
        <v>58</v>
      </c>
      <c r="AC77" s="125"/>
      <c r="AD77" s="125"/>
      <c r="AE77" s="125"/>
      <c r="AF77" s="125"/>
      <c r="AG77" s="42"/>
    </row>
    <row r="78" spans="2:33">
      <c r="Y78" s="41"/>
      <c r="Z78" s="41"/>
      <c r="AA78" s="41"/>
      <c r="AB78" s="120" t="s">
        <v>59</v>
      </c>
      <c r="AC78" s="120"/>
      <c r="AD78" s="120"/>
      <c r="AE78" s="120"/>
      <c r="AF78" s="120"/>
      <c r="AG78" s="41"/>
    </row>
  </sheetData>
  <sheetProtection sheet="1" objects="1" scenarios="1" selectLockedCells="1"/>
  <mergeCells count="80">
    <mergeCell ref="AB78:AF78"/>
    <mergeCell ref="D31:E31"/>
    <mergeCell ref="D32:E32"/>
    <mergeCell ref="D33:E33"/>
    <mergeCell ref="C34:E34"/>
    <mergeCell ref="C36:E36"/>
    <mergeCell ref="F36:AD36"/>
    <mergeCell ref="AE36:AE37"/>
    <mergeCell ref="AF36:AF37"/>
    <mergeCell ref="C73:E73"/>
    <mergeCell ref="AB76:AF76"/>
    <mergeCell ref="AB77:AF7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F73:O73">
    <cfRule type="cellIs" dxfId="19" priority="4" stopIfTrue="1" operator="lessThan">
      <formula>50</formula>
    </cfRule>
  </conditionalFormatting>
  <conditionalFormatting sqref="F73:AD73">
    <cfRule type="cellIs" dxfId="18" priority="2" stopIfTrue="1" operator="lessThan">
      <formula>50</formula>
    </cfRule>
    <cfRule type="cellIs" dxfId="17" priority="3" stopIfTrue="1" operator="lessThan">
      <formula>50</formula>
    </cfRule>
  </conditionalFormatting>
  <conditionalFormatting sqref="AF38:AF72">
    <cfRule type="cellIs" dxfId="16" priority="1" operator="equal">
      <formula>"GEÇMEZ"</formula>
    </cfRule>
  </conditionalFormatting>
  <hyperlinks>
    <hyperlink ref="AH3" r:id="rId1"/>
  </hyperlinks>
  <printOptions horizontalCentered="1" verticalCentered="1"/>
  <pageMargins left="0" right="0" top="0" bottom="0" header="0" footer="0"/>
  <pageSetup paperSize="9" scale="61"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J78"/>
  <sheetViews>
    <sheetView topLeftCell="A67" workbookViewId="0">
      <selection activeCell="AB77" sqref="AB77:AF77"/>
    </sheetView>
  </sheetViews>
  <sheetFormatPr defaultColWidth="9.140625" defaultRowHeight="12.75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/>
    <row r="2" spans="2:36" ht="30" customHeight="1" thickBot="1">
      <c r="B2" s="1"/>
      <c r="C2" s="175" t="s">
        <v>28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7"/>
      <c r="AH2" s="173" t="s">
        <v>20</v>
      </c>
      <c r="AI2" s="173"/>
      <c r="AJ2" s="173"/>
    </row>
    <row r="3" spans="2:36" ht="15" customHeight="1">
      <c r="B3" s="23"/>
      <c r="C3" s="181" t="s">
        <v>29</v>
      </c>
      <c r="D3" s="182"/>
      <c r="E3" s="155" t="str">
        <f>Liste!G4&amp;Liste!H4</f>
        <v>:ÖZEL İSTANBUL ŞAFAK MESLEKİ VE TEKNİK ANADOLU LİSESİ</v>
      </c>
      <c r="F3" s="155"/>
      <c r="G3" s="180" t="s">
        <v>30</v>
      </c>
      <c r="H3" s="180"/>
      <c r="I3" s="180"/>
      <c r="J3" s="180"/>
      <c r="K3" s="155" t="str">
        <f>Liste!G6&amp;" "&amp;Liste!H6</f>
        <v>: 10-B</v>
      </c>
      <c r="L3" s="155"/>
      <c r="M3" s="155"/>
      <c r="N3" s="155"/>
      <c r="O3" s="155"/>
      <c r="P3" s="156"/>
      <c r="Q3" s="24"/>
      <c r="R3" s="183" t="s">
        <v>31</v>
      </c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5"/>
      <c r="AG3" s="7"/>
      <c r="AH3" s="174" t="s">
        <v>22</v>
      </c>
      <c r="AI3" s="173"/>
      <c r="AJ3" s="173"/>
    </row>
    <row r="4" spans="2:36" ht="15" customHeight="1" thickBot="1">
      <c r="B4" s="23"/>
      <c r="C4" s="152" t="s">
        <v>32</v>
      </c>
      <c r="D4" s="153"/>
      <c r="E4" s="154" t="str">
        <f>Liste!G5&amp;Liste!H5</f>
        <v>:2017-2018</v>
      </c>
      <c r="F4" s="154"/>
      <c r="G4" s="176" t="s">
        <v>33</v>
      </c>
      <c r="H4" s="176"/>
      <c r="I4" s="176"/>
      <c r="J4" s="176"/>
      <c r="K4" s="154" t="s">
        <v>61</v>
      </c>
      <c r="L4" s="154"/>
      <c r="M4" s="154"/>
      <c r="N4" s="154"/>
      <c r="O4" s="154"/>
      <c r="P4" s="157"/>
      <c r="Q4" s="3"/>
      <c r="R4" s="186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8"/>
    </row>
    <row r="5" spans="2:36" ht="15" customHeight="1">
      <c r="B5" s="23"/>
      <c r="C5" s="152" t="s">
        <v>35</v>
      </c>
      <c r="D5" s="153"/>
      <c r="E5" s="154" t="s">
        <v>36</v>
      </c>
      <c r="F5" s="154"/>
      <c r="G5" s="176" t="s">
        <v>11</v>
      </c>
      <c r="H5" s="176"/>
      <c r="I5" s="176"/>
      <c r="J5" s="176"/>
      <c r="K5" s="154" t="str">
        <f>Liste!G8&amp;" "&amp;Liste!H7</f>
        <v>: ELEKTRİK ELEKTRONİK VE ÖLÇME</v>
      </c>
      <c r="L5" s="154"/>
      <c r="M5" s="154"/>
      <c r="N5" s="154"/>
      <c r="O5" s="154"/>
      <c r="P5" s="157"/>
      <c r="Q5" s="24"/>
      <c r="R5" s="150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89" t="e">
        <f>O16</f>
        <v>#DIV/0!</v>
      </c>
      <c r="AE5" s="189"/>
      <c r="AF5" s="50" t="s">
        <v>38</v>
      </c>
      <c r="AH5" s="166" t="s">
        <v>39</v>
      </c>
      <c r="AI5" s="166"/>
      <c r="AJ5" s="166"/>
    </row>
    <row r="6" spans="2:36" ht="15" customHeight="1" thickBot="1">
      <c r="B6" s="23"/>
      <c r="C6" s="177" t="s">
        <v>12</v>
      </c>
      <c r="D6" s="178"/>
      <c r="E6" s="132" t="str">
        <f>Liste!G7&amp;Liste!H8</f>
        <v>:YÜCEL DEMİR-H. TAYFUN YILDIRIM</v>
      </c>
      <c r="F6" s="132"/>
      <c r="G6" s="179"/>
      <c r="H6" s="179"/>
      <c r="I6" s="179"/>
      <c r="J6" s="179"/>
      <c r="K6" s="132"/>
      <c r="L6" s="132"/>
      <c r="M6" s="132"/>
      <c r="N6" s="132"/>
      <c r="O6" s="132"/>
      <c r="P6" s="133"/>
      <c r="Q6" s="24"/>
      <c r="R6" s="129" t="s">
        <v>40</v>
      </c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1"/>
      <c r="AH6" s="166"/>
      <c r="AI6" s="166"/>
      <c r="AJ6" s="16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167" t="str">
        <f>CONCATENATE(AJ9,AJ10,AJ11,AJ12,AJ13,AJ14,AJ15,AJ16,AJ17,AJ18,AJ19,AJ20,AJ21,AJ23,AJ24,AJ25,AJ26,AJ27,AJ28,AJ29,AJ30,AJ31,AJ32,AJ33)</f>
        <v/>
      </c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9"/>
      <c r="AH7" s="166"/>
      <c r="AI7" s="166"/>
      <c r="AJ7" s="166"/>
    </row>
    <row r="8" spans="2:36" ht="21" customHeight="1">
      <c r="B8" s="1"/>
      <c r="C8" s="140" t="s">
        <v>41</v>
      </c>
      <c r="D8" s="141"/>
      <c r="E8" s="141"/>
      <c r="F8" s="27" t="s">
        <v>42</v>
      </c>
      <c r="G8" s="3"/>
      <c r="H8" s="117" t="s">
        <v>43</v>
      </c>
      <c r="I8" s="118"/>
      <c r="J8" s="118"/>
      <c r="K8" s="118"/>
      <c r="L8" s="118"/>
      <c r="M8" s="118"/>
      <c r="N8" s="118"/>
      <c r="O8" s="118"/>
      <c r="P8" s="119"/>
      <c r="Q8" s="25"/>
      <c r="R8" s="167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9"/>
    </row>
    <row r="9" spans="2:36" ht="20.100000000000001" customHeight="1">
      <c r="B9" s="1"/>
      <c r="C9" s="37">
        <v>1</v>
      </c>
      <c r="D9" s="146"/>
      <c r="E9" s="146"/>
      <c r="F9" s="38"/>
      <c r="G9" s="3"/>
      <c r="H9" s="113" t="s">
        <v>44</v>
      </c>
      <c r="I9" s="114"/>
      <c r="J9" s="114"/>
      <c r="K9" s="114"/>
      <c r="L9" s="114"/>
      <c r="M9" s="114"/>
      <c r="N9" s="114"/>
      <c r="O9" s="115">
        <f>COUNTIF(AF38:AF72,"GEÇMEZ")</f>
        <v>0</v>
      </c>
      <c r="P9" s="116"/>
      <c r="Q9" s="25"/>
      <c r="R9" s="167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9"/>
      <c r="AH9" s="12" t="str">
        <f t="shared" ref="AH9:AH33" si="0">IF(D9=0,"",D9)</f>
        <v/>
      </c>
      <c r="AI9" s="13" t="str">
        <f>F73</f>
        <v xml:space="preserve"> </v>
      </c>
      <c r="AJ9" s="11" t="str">
        <f>IF(AI9&lt;50,"    * "&amp;AH9,"")</f>
        <v/>
      </c>
    </row>
    <row r="10" spans="2:36" ht="20.100000000000001" customHeight="1">
      <c r="B10" s="1"/>
      <c r="C10" s="37">
        <v>2</v>
      </c>
      <c r="D10" s="146"/>
      <c r="E10" s="146"/>
      <c r="F10" s="38"/>
      <c r="G10" s="3"/>
      <c r="H10" s="113" t="s">
        <v>45</v>
      </c>
      <c r="I10" s="114"/>
      <c r="J10" s="114"/>
      <c r="K10" s="114"/>
      <c r="L10" s="114"/>
      <c r="M10" s="114"/>
      <c r="N10" s="114"/>
      <c r="O10" s="115">
        <f>COUNTIF(AF38:AF72,"GEÇER")</f>
        <v>0</v>
      </c>
      <c r="P10" s="116"/>
      <c r="Q10" s="25"/>
      <c r="R10" s="167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9"/>
      <c r="AH10" s="12" t="str">
        <f t="shared" si="0"/>
        <v/>
      </c>
      <c r="AI10" s="13" t="str">
        <f>G73</f>
        <v xml:space="preserve"> </v>
      </c>
      <c r="AJ10" s="11" t="str">
        <f t="shared" ref="AJ10:AJ27" si="1">IF(AI10&lt;50,"    * "&amp;AH10,"")</f>
        <v/>
      </c>
    </row>
    <row r="11" spans="2:36" ht="20.100000000000001" customHeight="1">
      <c r="B11" s="1"/>
      <c r="C11" s="37">
        <v>3</v>
      </c>
      <c r="D11" s="146"/>
      <c r="E11" s="146"/>
      <c r="F11" s="38"/>
      <c r="G11" s="3"/>
      <c r="H11" s="113" t="s">
        <v>46</v>
      </c>
      <c r="I11" s="114"/>
      <c r="J11" s="114"/>
      <c r="K11" s="114"/>
      <c r="L11" s="114"/>
      <c r="M11" s="114"/>
      <c r="N11" s="114"/>
      <c r="O11" s="115">
        <f>COUNTIF(AF38:AF72,"ORTA")</f>
        <v>0</v>
      </c>
      <c r="P11" s="116"/>
      <c r="Q11" s="25"/>
      <c r="R11" s="170" t="s">
        <v>47</v>
      </c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2"/>
      <c r="AH11" s="12" t="str">
        <f t="shared" si="0"/>
        <v/>
      </c>
      <c r="AI11" s="13" t="str">
        <f>H73</f>
        <v xml:space="preserve"> </v>
      </c>
      <c r="AJ11" s="11" t="str">
        <f t="shared" si="1"/>
        <v/>
      </c>
    </row>
    <row r="12" spans="2:36" ht="20.100000000000001" customHeight="1">
      <c r="B12" s="1"/>
      <c r="C12" s="37">
        <v>4</v>
      </c>
      <c r="D12" s="146"/>
      <c r="E12" s="146"/>
      <c r="F12" s="38"/>
      <c r="G12" s="3"/>
      <c r="H12" s="113" t="s">
        <v>48</v>
      </c>
      <c r="I12" s="114"/>
      <c r="J12" s="114"/>
      <c r="K12" s="114"/>
      <c r="L12" s="114"/>
      <c r="M12" s="114"/>
      <c r="N12" s="114"/>
      <c r="O12" s="115">
        <f>COUNTIF(AF38:AF72,"İYİ")</f>
        <v>0</v>
      </c>
      <c r="P12" s="116"/>
      <c r="Q12" s="25"/>
      <c r="R12" s="170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2"/>
      <c r="AH12" s="12" t="str">
        <f t="shared" si="0"/>
        <v/>
      </c>
      <c r="AI12" s="13" t="str">
        <f>I73</f>
        <v xml:space="preserve"> </v>
      </c>
      <c r="AJ12" s="11" t="str">
        <f t="shared" si="1"/>
        <v/>
      </c>
    </row>
    <row r="13" spans="2:36" ht="20.100000000000001" customHeight="1">
      <c r="B13" s="1"/>
      <c r="C13" s="37">
        <v>5</v>
      </c>
      <c r="D13" s="146"/>
      <c r="E13" s="146"/>
      <c r="F13" s="38"/>
      <c r="G13" s="3"/>
      <c r="H13" s="113" t="s">
        <v>49</v>
      </c>
      <c r="I13" s="114"/>
      <c r="J13" s="114"/>
      <c r="K13" s="114"/>
      <c r="L13" s="114"/>
      <c r="M13" s="114"/>
      <c r="N13" s="114"/>
      <c r="O13" s="115">
        <f>COUNTIF(AF38:AF72,"PEKİYİ")</f>
        <v>0</v>
      </c>
      <c r="P13" s="116"/>
      <c r="Q13" s="25"/>
      <c r="R13" s="170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2"/>
      <c r="AH13" s="12" t="str">
        <f t="shared" si="0"/>
        <v/>
      </c>
      <c r="AI13" s="13" t="str">
        <f>J73</f>
        <v xml:space="preserve"> </v>
      </c>
      <c r="AJ13" s="11" t="str">
        <f t="shared" si="1"/>
        <v/>
      </c>
    </row>
    <row r="14" spans="2:36" ht="20.100000000000001" customHeight="1">
      <c r="B14" s="1"/>
      <c r="C14" s="37">
        <v>6</v>
      </c>
      <c r="D14" s="146"/>
      <c r="E14" s="146"/>
      <c r="F14" s="38"/>
      <c r="G14" s="3"/>
      <c r="H14" s="161"/>
      <c r="I14" s="162"/>
      <c r="J14" s="162"/>
      <c r="K14" s="162"/>
      <c r="L14" s="162"/>
      <c r="M14" s="162"/>
      <c r="N14" s="162"/>
      <c r="O14" s="162"/>
      <c r="P14" s="163"/>
      <c r="Q14" s="25"/>
      <c r="R14" s="170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2"/>
      <c r="AH14" s="12" t="str">
        <f t="shared" si="0"/>
        <v/>
      </c>
      <c r="AI14" s="13" t="str">
        <f>K73</f>
        <v xml:space="preserve"> </v>
      </c>
      <c r="AJ14" s="11" t="str">
        <f t="shared" si="1"/>
        <v/>
      </c>
    </row>
    <row r="15" spans="2:36" ht="17.25" customHeight="1">
      <c r="B15" s="1"/>
      <c r="C15" s="37">
        <v>7</v>
      </c>
      <c r="D15" s="146"/>
      <c r="E15" s="146"/>
      <c r="F15" s="38"/>
      <c r="G15" s="3"/>
      <c r="H15" s="113" t="s">
        <v>50</v>
      </c>
      <c r="I15" s="114"/>
      <c r="J15" s="114"/>
      <c r="K15" s="114"/>
      <c r="L15" s="114"/>
      <c r="M15" s="114"/>
      <c r="N15" s="114"/>
      <c r="O15" s="142" t="str">
        <f>IF(COUNT(AE38:AE72)=0," ",SUM(AE38:AE72)/COUNT(AE38:AE72))</f>
        <v xml:space="preserve"> </v>
      </c>
      <c r="P15" s="143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21" t="str">
        <f>Liste!H8</f>
        <v>YÜCEL DEMİR-H. TAYFUN YILDIRIM</v>
      </c>
      <c r="AD15" s="121"/>
      <c r="AE15" s="121"/>
      <c r="AF15" s="122"/>
      <c r="AH15" s="12" t="str">
        <f t="shared" si="0"/>
        <v/>
      </c>
      <c r="AI15" s="13" t="str">
        <f>L73</f>
        <v xml:space="preserve"> </v>
      </c>
      <c r="AJ15" s="11" t="str">
        <f t="shared" si="1"/>
        <v/>
      </c>
    </row>
    <row r="16" spans="2:36" ht="20.100000000000001" customHeight="1" thickBot="1">
      <c r="B16" s="1"/>
      <c r="C16" s="37">
        <v>8</v>
      </c>
      <c r="D16" s="146"/>
      <c r="E16" s="146"/>
      <c r="F16" s="38"/>
      <c r="G16" s="3"/>
      <c r="H16" s="164" t="s">
        <v>51</v>
      </c>
      <c r="I16" s="165"/>
      <c r="J16" s="165"/>
      <c r="K16" s="165"/>
      <c r="L16" s="165"/>
      <c r="M16" s="165"/>
      <c r="N16" s="165"/>
      <c r="O16" s="144" t="e">
        <f>SUM(O10:O13)/SUM(O9:O14)</f>
        <v>#DIV/0!</v>
      </c>
      <c r="P16" s="145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23" t="str">
        <f>Liste!H9</f>
        <v>ELEKTRİK ÖĞRETMENİ</v>
      </c>
      <c r="AD16" s="123"/>
      <c r="AE16" s="123"/>
      <c r="AF16" s="124"/>
      <c r="AH16" s="12" t="str">
        <f t="shared" si="0"/>
        <v/>
      </c>
      <c r="AI16" s="13" t="str">
        <f>M73</f>
        <v xml:space="preserve"> </v>
      </c>
      <c r="AJ16" s="11" t="str">
        <f t="shared" si="1"/>
        <v/>
      </c>
    </row>
    <row r="17" spans="2:36" ht="20.100000000000001" customHeight="1" thickBot="1">
      <c r="B17" s="1"/>
      <c r="C17" s="37">
        <v>9</v>
      </c>
      <c r="D17" s="146"/>
      <c r="E17" s="146"/>
      <c r="F17" s="3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/>
      </c>
      <c r="AI17" s="13" t="str">
        <f>N73</f>
        <v xml:space="preserve"> </v>
      </c>
      <c r="AJ17" s="11" t="str">
        <f t="shared" si="1"/>
        <v/>
      </c>
    </row>
    <row r="18" spans="2:36" ht="20.100000000000001" customHeight="1">
      <c r="B18" s="1"/>
      <c r="C18" s="37">
        <v>10</v>
      </c>
      <c r="D18" s="146"/>
      <c r="E18" s="146"/>
      <c r="F18" s="38"/>
      <c r="G18" s="24"/>
      <c r="H18" s="126" t="s">
        <v>52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8"/>
      <c r="AH18" s="12" t="str">
        <f t="shared" si="0"/>
        <v/>
      </c>
      <c r="AI18" s="13" t="str">
        <f>O73</f>
        <v xml:space="preserve"> </v>
      </c>
      <c r="AJ18" s="11" t="str">
        <f t="shared" si="1"/>
        <v/>
      </c>
    </row>
    <row r="19" spans="2:36" ht="20.100000000000001" customHeight="1">
      <c r="B19" s="1"/>
      <c r="C19" s="37">
        <v>11</v>
      </c>
      <c r="D19" s="146"/>
      <c r="E19" s="146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 t="str">
        <f t="shared" si="0"/>
        <v/>
      </c>
      <c r="AI19" s="13" t="str">
        <f>P73</f>
        <v xml:space="preserve"> </v>
      </c>
      <c r="AJ19" s="11" t="str">
        <f t="shared" si="1"/>
        <v/>
      </c>
    </row>
    <row r="20" spans="2:36" ht="20.100000000000001" customHeight="1">
      <c r="B20" s="1"/>
      <c r="C20" s="37">
        <v>12</v>
      </c>
      <c r="D20" s="146"/>
      <c r="E20" s="146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 t="str">
        <f t="shared" si="0"/>
        <v/>
      </c>
      <c r="AI20" s="13" t="str">
        <f>Q73</f>
        <v xml:space="preserve"> </v>
      </c>
      <c r="AJ20" s="11" t="str">
        <f t="shared" si="1"/>
        <v/>
      </c>
    </row>
    <row r="21" spans="2:36" ht="20.100000000000001" customHeight="1">
      <c r="B21" s="1"/>
      <c r="C21" s="37">
        <v>13</v>
      </c>
      <c r="D21" s="146"/>
      <c r="E21" s="146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 t="str">
        <f t="shared" si="0"/>
        <v/>
      </c>
      <c r="AI21" s="13" t="str">
        <f>R73</f>
        <v xml:space="preserve"> </v>
      </c>
      <c r="AJ21" s="11" t="str">
        <f t="shared" si="1"/>
        <v/>
      </c>
    </row>
    <row r="22" spans="2:36" ht="20.100000000000001" customHeight="1">
      <c r="B22" s="1"/>
      <c r="C22" s="37">
        <v>14</v>
      </c>
      <c r="D22" s="146"/>
      <c r="E22" s="146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 t="str">
        <f t="shared" si="0"/>
        <v/>
      </c>
      <c r="AI22" s="13" t="str">
        <f>S73</f>
        <v xml:space="preserve"> </v>
      </c>
      <c r="AJ22" s="11" t="str">
        <f t="shared" si="1"/>
        <v/>
      </c>
    </row>
    <row r="23" spans="2:36" ht="20.100000000000001" customHeight="1">
      <c r="B23" s="1"/>
      <c r="C23" s="37">
        <v>15</v>
      </c>
      <c r="D23" s="146"/>
      <c r="E23" s="146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 t="str">
        <f t="shared" si="0"/>
        <v/>
      </c>
      <c r="AI23" s="13" t="str">
        <f>T73</f>
        <v xml:space="preserve"> </v>
      </c>
      <c r="AJ23" s="11" t="str">
        <f t="shared" si="1"/>
        <v/>
      </c>
    </row>
    <row r="24" spans="2:36" ht="20.100000000000001" customHeight="1">
      <c r="B24" s="1"/>
      <c r="C24" s="37">
        <v>16</v>
      </c>
      <c r="D24" s="146"/>
      <c r="E24" s="146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 t="str">
        <f t="shared" si="0"/>
        <v/>
      </c>
      <c r="AI24" s="13" t="str">
        <f>U73</f>
        <v xml:space="preserve"> </v>
      </c>
      <c r="AJ24" s="11" t="str">
        <f t="shared" si="1"/>
        <v/>
      </c>
    </row>
    <row r="25" spans="2:36" ht="20.100000000000001" customHeight="1">
      <c r="B25" s="1"/>
      <c r="C25" s="37">
        <v>17</v>
      </c>
      <c r="D25" s="146"/>
      <c r="E25" s="146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 t="str">
        <f t="shared" si="0"/>
        <v/>
      </c>
      <c r="AI25" s="13" t="str">
        <f>V73</f>
        <v xml:space="preserve"> </v>
      </c>
      <c r="AJ25" s="11" t="str">
        <f t="shared" si="1"/>
        <v/>
      </c>
    </row>
    <row r="26" spans="2:36" ht="20.100000000000001" customHeight="1">
      <c r="B26" s="1"/>
      <c r="C26" s="37">
        <v>18</v>
      </c>
      <c r="D26" s="146"/>
      <c r="E26" s="146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 t="str">
        <f t="shared" si="0"/>
        <v/>
      </c>
      <c r="AI26" s="13" t="str">
        <f>W73</f>
        <v xml:space="preserve"> </v>
      </c>
      <c r="AJ26" s="11" t="str">
        <f t="shared" si="1"/>
        <v/>
      </c>
    </row>
    <row r="27" spans="2:36" ht="20.100000000000001" customHeight="1">
      <c r="B27" s="1"/>
      <c r="C27" s="37">
        <v>19</v>
      </c>
      <c r="D27" s="146"/>
      <c r="E27" s="146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 t="str">
        <f t="shared" si="0"/>
        <v/>
      </c>
      <c r="AI27" s="13" t="str">
        <f>X73</f>
        <v xml:space="preserve"> </v>
      </c>
      <c r="AJ27" s="11" t="str">
        <f t="shared" si="1"/>
        <v/>
      </c>
    </row>
    <row r="28" spans="2:36" ht="20.100000000000001" customHeight="1">
      <c r="B28" s="1"/>
      <c r="C28" s="37">
        <v>20</v>
      </c>
      <c r="D28" s="146"/>
      <c r="E28" s="146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 t="str">
        <f t="shared" si="0"/>
        <v/>
      </c>
      <c r="AI28" s="13" t="str">
        <f>Y73</f>
        <v xml:space="preserve"> </v>
      </c>
      <c r="AJ28" s="11" t="str">
        <f>IF(AI28&lt;50,"    * "&amp;AH28,"")</f>
        <v/>
      </c>
    </row>
    <row r="29" spans="2:36" ht="20.100000000000001" customHeight="1">
      <c r="B29" s="1"/>
      <c r="C29" s="37">
        <v>21</v>
      </c>
      <c r="D29" s="146"/>
      <c r="E29" s="146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 t="str">
        <f t="shared" si="0"/>
        <v/>
      </c>
      <c r="AI29" s="13" t="str">
        <f>Z73</f>
        <v xml:space="preserve"> </v>
      </c>
      <c r="AJ29" s="11" t="str">
        <f t="shared" ref="AJ29:AJ33" si="2">IF(AI29&lt;50,"    * "&amp;AH29,"")</f>
        <v/>
      </c>
    </row>
    <row r="30" spans="2:36" ht="20.100000000000001" customHeight="1">
      <c r="B30" s="1"/>
      <c r="C30" s="37">
        <v>22</v>
      </c>
      <c r="D30" s="146"/>
      <c r="E30" s="146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 t="str">
        <f t="shared" si="0"/>
        <v/>
      </c>
      <c r="AI30" s="13" t="str">
        <f>AA73</f>
        <v xml:space="preserve"> </v>
      </c>
      <c r="AJ30" s="11" t="str">
        <f t="shared" si="2"/>
        <v/>
      </c>
    </row>
    <row r="31" spans="2:36" ht="20.100000000000001" customHeight="1">
      <c r="B31" s="1"/>
      <c r="C31" s="37">
        <v>23</v>
      </c>
      <c r="D31" s="146"/>
      <c r="E31" s="146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 t="str">
        <f t="shared" si="0"/>
        <v/>
      </c>
      <c r="AI31" s="13" t="str">
        <f>AB73</f>
        <v xml:space="preserve"> </v>
      </c>
      <c r="AJ31" s="11" t="str">
        <f t="shared" si="2"/>
        <v/>
      </c>
    </row>
    <row r="32" spans="2:36" ht="20.100000000000001" customHeight="1">
      <c r="B32" s="1"/>
      <c r="C32" s="37">
        <v>24</v>
      </c>
      <c r="D32" s="146"/>
      <c r="E32" s="146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 t="str">
        <f t="shared" si="0"/>
        <v/>
      </c>
      <c r="AI32" s="13" t="str">
        <f>AC73</f>
        <v xml:space="preserve"> </v>
      </c>
      <c r="AJ32" s="11" t="str">
        <f t="shared" si="2"/>
        <v/>
      </c>
    </row>
    <row r="33" spans="2:36" ht="20.100000000000001" customHeight="1">
      <c r="B33" s="1"/>
      <c r="C33" s="37">
        <v>25</v>
      </c>
      <c r="D33" s="146"/>
      <c r="E33" s="146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 t="str">
        <f t="shared" si="0"/>
        <v/>
      </c>
      <c r="AI33" s="13" t="str">
        <f>AD73</f>
        <v xml:space="preserve"> </v>
      </c>
      <c r="AJ33" s="11" t="str">
        <f t="shared" si="2"/>
        <v/>
      </c>
    </row>
    <row r="34" spans="2:36" ht="20.100000000000001" customHeight="1" thickBot="1">
      <c r="B34" s="1"/>
      <c r="C34" s="147" t="s">
        <v>53</v>
      </c>
      <c r="D34" s="148"/>
      <c r="E34" s="149"/>
      <c r="F34" s="39">
        <f>SUM(F9:F33)</f>
        <v>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6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>
      <c r="B36" s="1"/>
      <c r="C36" s="160" t="s">
        <v>0</v>
      </c>
      <c r="D36" s="139"/>
      <c r="E36" s="139"/>
      <c r="F36" s="139" t="s">
        <v>54</v>
      </c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5" t="s">
        <v>55</v>
      </c>
      <c r="AF36" s="137" t="s">
        <v>56</v>
      </c>
      <c r="AH36" s="12"/>
      <c r="AI36" s="13"/>
    </row>
    <row r="37" spans="2:36" ht="24.95" customHeight="1">
      <c r="B37" s="1"/>
      <c r="C37" s="29" t="s">
        <v>2</v>
      </c>
      <c r="D37" s="4" t="s">
        <v>3</v>
      </c>
      <c r="E37" s="4" t="s">
        <v>4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36"/>
      <c r="AF37" s="138"/>
      <c r="AH37" s="12"/>
      <c r="AI37" s="13"/>
    </row>
    <row r="38" spans="2:36" ht="15" customHeight="1">
      <c r="B38" s="1"/>
      <c r="C38" s="30">
        <v>1</v>
      </c>
      <c r="D38" s="45">
        <f>IF(Liste!C5=0," ",Liste!C5)</f>
        <v>1024</v>
      </c>
      <c r="E38" s="45" t="str">
        <f>IF(Liste!D5=0," ",Liste!D5)</f>
        <v>EMRE BURHAN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 t="str">
        <f t="shared" ref="AE38:AE72" si="3">IF(COUNTBLANK(F38:AD38)=COLUMNS(F38:AD38)," ",IF(SUM(F38:AD38)=0,0,SUM(F38:AD38)))</f>
        <v xml:space="preserve"> </v>
      </c>
      <c r="AF38" s="44" t="str">
        <f>IF(AE38=" "," ",IF(AE38&gt;=85,"PEKİYİ",IF(AE38&gt;=70,"İYİ",IF(AE38&gt;=60,"ORTA",IF(AE38&gt;=50,"GEÇER",IF(AE38&lt;50,"GEÇMEZ"))))))</f>
        <v xml:space="preserve"> </v>
      </c>
      <c r="AH38" s="12"/>
      <c r="AI38" s="13"/>
    </row>
    <row r="39" spans="2:36" ht="15" customHeight="1">
      <c r="B39" s="1"/>
      <c r="C39" s="30">
        <v>2</v>
      </c>
      <c r="D39" s="45">
        <f>IF(Liste!C6=0," ",Liste!C6)</f>
        <v>1029</v>
      </c>
      <c r="E39" s="45" t="str">
        <f>IF(Liste!D6=0," ",Liste!D6)</f>
        <v>BERK ATUĞ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 t="str">
        <f t="shared" si="3"/>
        <v xml:space="preserve"> </v>
      </c>
      <c r="AF39" s="44" t="str">
        <f t="shared" ref="AF39:AF72" si="4">IF(AE39=" "," ",IF(AE39&gt;=85,"PEKİYİ",IF(AE39&gt;=70,"İYİ",IF(AE39&gt;=60,"ORTA",IF(AE39&gt;=50,"GEÇER",IF(AE39&lt;50,"GEÇMEZ",0))))))</f>
        <v xml:space="preserve"> </v>
      </c>
      <c r="AH39" s="12"/>
      <c r="AI39" s="13"/>
    </row>
    <row r="40" spans="2:36" ht="15" customHeight="1">
      <c r="B40" s="1"/>
      <c r="C40" s="30">
        <v>3</v>
      </c>
      <c r="D40" s="45">
        <f>IF(Liste!C7=0," ",Liste!C7)</f>
        <v>1030</v>
      </c>
      <c r="E40" s="45" t="str">
        <f>IF(Liste!D7=0," ",Liste!D7)</f>
        <v>BERKANT ZİLYAS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 t="str">
        <f t="shared" si="3"/>
        <v xml:space="preserve"> </v>
      </c>
      <c r="AF40" s="44" t="str">
        <f t="shared" si="4"/>
        <v xml:space="preserve"> </v>
      </c>
      <c r="AH40" s="12"/>
      <c r="AI40" s="13"/>
    </row>
    <row r="41" spans="2:36" ht="15" customHeight="1">
      <c r="B41" s="1"/>
      <c r="C41" s="30">
        <v>4</v>
      </c>
      <c r="D41" s="45">
        <f>IF(Liste!C8=0," ",Liste!C8)</f>
        <v>1032</v>
      </c>
      <c r="E41" s="45" t="str">
        <f>IF(Liste!D8=0," ",Liste!D8)</f>
        <v>NAZIM ÖĞE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 t="str">
        <f t="shared" si="3"/>
        <v xml:space="preserve"> </v>
      </c>
      <c r="AF41" s="44" t="str">
        <f t="shared" si="4"/>
        <v xml:space="preserve"> </v>
      </c>
      <c r="AH41" s="12"/>
      <c r="AI41" s="13"/>
    </row>
    <row r="42" spans="2:36" ht="15" customHeight="1">
      <c r="B42" s="1"/>
      <c r="C42" s="30">
        <v>5</v>
      </c>
      <c r="D42" s="45">
        <f>IF(Liste!C9=0," ",Liste!C9)</f>
        <v>1036</v>
      </c>
      <c r="E42" s="45" t="str">
        <f>IF(Liste!D9=0," ",Liste!D9)</f>
        <v>SEYMEN AYDIR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 t="str">
        <f t="shared" si="3"/>
        <v xml:space="preserve"> </v>
      </c>
      <c r="AF42" s="44" t="str">
        <f t="shared" si="4"/>
        <v xml:space="preserve"> </v>
      </c>
      <c r="AH42" s="14"/>
    </row>
    <row r="43" spans="2:36" ht="15" customHeight="1">
      <c r="B43" s="1"/>
      <c r="C43" s="30">
        <v>6</v>
      </c>
      <c r="D43" s="45">
        <f>IF(Liste!C10=0," ",Liste!C10)</f>
        <v>1043</v>
      </c>
      <c r="E43" s="45" t="str">
        <f>IF(Liste!D10=0," ",Liste!D10)</f>
        <v>EYÜP TUNÇ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 t="str">
        <f t="shared" si="3"/>
        <v xml:space="preserve"> </v>
      </c>
      <c r="AF43" s="44" t="str">
        <f t="shared" si="4"/>
        <v xml:space="preserve"> </v>
      </c>
      <c r="AH43" s="14"/>
    </row>
    <row r="44" spans="2:36" ht="15" customHeight="1">
      <c r="B44" s="1"/>
      <c r="C44" s="30">
        <v>7</v>
      </c>
      <c r="D44" s="45">
        <f>IF(Liste!C11=0," ",Liste!C11)</f>
        <v>1048</v>
      </c>
      <c r="E44" s="45" t="str">
        <f>IF(Liste!D11=0," ",Liste!D11)</f>
        <v>TOLGA YILDIRIM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 t="str">
        <f t="shared" si="3"/>
        <v xml:space="preserve"> </v>
      </c>
      <c r="AF44" s="44" t="str">
        <f t="shared" si="4"/>
        <v xml:space="preserve"> </v>
      </c>
      <c r="AH44" s="14"/>
    </row>
    <row r="45" spans="2:36" ht="15" customHeight="1">
      <c r="B45" s="1"/>
      <c r="C45" s="30">
        <v>8</v>
      </c>
      <c r="D45" s="45">
        <f>IF(Liste!C12=0," ",Liste!C12)</f>
        <v>1054</v>
      </c>
      <c r="E45" s="45" t="str">
        <f>IF(Liste!D12=0," ",Liste!D12)</f>
        <v>YASİN YAVUZ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 t="str">
        <f t="shared" si="3"/>
        <v xml:space="preserve"> </v>
      </c>
      <c r="AF45" s="44" t="str">
        <f t="shared" si="4"/>
        <v xml:space="preserve"> </v>
      </c>
      <c r="AH45" s="14"/>
    </row>
    <row r="46" spans="2:36" ht="15" customHeight="1">
      <c r="B46" s="1"/>
      <c r="C46" s="30">
        <v>9</v>
      </c>
      <c r="D46" s="45">
        <f>IF(Liste!C13=0," ",Liste!C13)</f>
        <v>1088</v>
      </c>
      <c r="E46" s="45" t="str">
        <f>IF(Liste!D13=0," ",Liste!D13)</f>
        <v>DOĞUKAN ÖZEL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 t="str">
        <f t="shared" si="3"/>
        <v xml:space="preserve"> </v>
      </c>
      <c r="AF46" s="44" t="str">
        <f t="shared" si="4"/>
        <v xml:space="preserve"> </v>
      </c>
      <c r="AH46" s="14"/>
    </row>
    <row r="47" spans="2:36" ht="15" customHeight="1">
      <c r="B47" s="1"/>
      <c r="C47" s="30">
        <v>10</v>
      </c>
      <c r="D47" s="45">
        <f>IF(Liste!C14=0," ",Liste!C14)</f>
        <v>1089</v>
      </c>
      <c r="E47" s="45" t="str">
        <f>IF(Liste!D14=0," ",Liste!D14)</f>
        <v>FATİH DÜZENLİ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 t="str">
        <f t="shared" si="3"/>
        <v xml:space="preserve"> </v>
      </c>
      <c r="AF47" s="44" t="str">
        <f t="shared" si="4"/>
        <v xml:space="preserve"> </v>
      </c>
      <c r="AH47" s="14"/>
    </row>
    <row r="48" spans="2:36" ht="15" customHeight="1">
      <c r="B48" s="1"/>
      <c r="C48" s="30">
        <v>11</v>
      </c>
      <c r="D48" s="45">
        <f>IF(Liste!C15=0," ",Liste!C15)</f>
        <v>1097</v>
      </c>
      <c r="E48" s="45" t="str">
        <f>IF(Liste!D15=0," ",Liste!D15)</f>
        <v>ALİHAN ZENGİ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 t="str">
        <f t="shared" si="3"/>
        <v xml:space="preserve"> </v>
      </c>
      <c r="AF48" s="44" t="str">
        <f t="shared" si="4"/>
        <v xml:space="preserve"> </v>
      </c>
      <c r="AH48" s="14"/>
    </row>
    <row r="49" spans="2:34" ht="15" customHeight="1">
      <c r="B49" s="1"/>
      <c r="C49" s="30">
        <v>12</v>
      </c>
      <c r="D49" s="45">
        <f>IF(Liste!C16=0," ",Liste!C16)</f>
        <v>1114</v>
      </c>
      <c r="E49" s="45" t="str">
        <f>IF(Liste!D16=0," ",Liste!D16)</f>
        <v>UMUT IŞIKTAŞ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 t="str">
        <f t="shared" si="3"/>
        <v xml:space="preserve"> </v>
      </c>
      <c r="AF49" s="44" t="str">
        <f t="shared" si="4"/>
        <v xml:space="preserve"> </v>
      </c>
      <c r="AH49" s="14"/>
    </row>
    <row r="50" spans="2:34" ht="15" customHeight="1">
      <c r="B50" s="1"/>
      <c r="C50" s="30">
        <v>13</v>
      </c>
      <c r="D50" s="45">
        <f>IF(Liste!C17=0," ",Liste!C17)</f>
        <v>1125</v>
      </c>
      <c r="E50" s="45" t="str">
        <f>IF(Liste!D17=0," ",Liste!D17)</f>
        <v>HASAN ÇİFTÇİ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 t="str">
        <f t="shared" si="3"/>
        <v xml:space="preserve"> </v>
      </c>
      <c r="AF50" s="44" t="str">
        <f t="shared" si="4"/>
        <v xml:space="preserve"> </v>
      </c>
      <c r="AH50" s="14"/>
    </row>
    <row r="51" spans="2:34" ht="15" customHeight="1">
      <c r="B51" s="1"/>
      <c r="C51" s="30">
        <v>14</v>
      </c>
      <c r="D51" s="45">
        <f>IF(Liste!C18=0," ",Liste!C18)</f>
        <v>1141</v>
      </c>
      <c r="E51" s="45" t="str">
        <f>IF(Liste!D18=0," ",Liste!D18)</f>
        <v>MERTCAN ÇINAR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 t="str">
        <f t="shared" si="3"/>
        <v xml:space="preserve"> </v>
      </c>
      <c r="AF51" s="44" t="str">
        <f t="shared" si="4"/>
        <v xml:space="preserve"> </v>
      </c>
      <c r="AH51" s="14"/>
    </row>
    <row r="52" spans="2:34" ht="15" customHeight="1">
      <c r="B52" s="1"/>
      <c r="C52" s="30">
        <v>15</v>
      </c>
      <c r="D52" s="45">
        <f>IF(Liste!C19=0," ",Liste!C19)</f>
        <v>1154</v>
      </c>
      <c r="E52" s="45" t="str">
        <f>IF(Liste!D19=0," ",Liste!D19)</f>
        <v>EREN ÇATAL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 t="str">
        <f t="shared" si="3"/>
        <v xml:space="preserve"> </v>
      </c>
      <c r="AF52" s="44" t="str">
        <f t="shared" si="4"/>
        <v xml:space="preserve"> </v>
      </c>
      <c r="AH52" s="14"/>
    </row>
    <row r="53" spans="2:34" ht="15" customHeight="1">
      <c r="B53" s="1"/>
      <c r="C53" s="30">
        <v>16</v>
      </c>
      <c r="D53" s="45">
        <f>IF(Liste!C20=0," ",Liste!C20)</f>
        <v>1162</v>
      </c>
      <c r="E53" s="45" t="str">
        <f>IF(Liste!D20=0," ",Liste!D20)</f>
        <v>FEVZİ MERT KUŞKAYA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 t="str">
        <f t="shared" si="3"/>
        <v xml:space="preserve"> </v>
      </c>
      <c r="AF53" s="44" t="str">
        <f t="shared" si="4"/>
        <v xml:space="preserve"> </v>
      </c>
      <c r="AH53" s="14"/>
    </row>
    <row r="54" spans="2:34" ht="15" customHeight="1">
      <c r="B54" s="1"/>
      <c r="C54" s="30">
        <v>17</v>
      </c>
      <c r="D54" s="45">
        <f>IF(Liste!C21=0," ",Liste!C21)</f>
        <v>1186</v>
      </c>
      <c r="E54" s="45" t="str">
        <f>IF(Liste!D21=0," ",Liste!D21)</f>
        <v>ERKAN ÇETİN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 t="str">
        <f t="shared" si="3"/>
        <v xml:space="preserve"> </v>
      </c>
      <c r="AF54" s="44" t="str">
        <f t="shared" si="4"/>
        <v xml:space="preserve"> </v>
      </c>
      <c r="AH54" s="14"/>
    </row>
    <row r="55" spans="2:34" ht="15" customHeight="1">
      <c r="B55" s="1"/>
      <c r="C55" s="30">
        <v>18</v>
      </c>
      <c r="D55" s="45">
        <f>IF(Liste!C22=0," ",Liste!C22)</f>
        <v>1203</v>
      </c>
      <c r="E55" s="45" t="str">
        <f>IF(Liste!D22=0," ",Liste!D22)</f>
        <v>ÜMİT GÜNGÖR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 t="str">
        <f t="shared" si="3"/>
        <v xml:space="preserve"> </v>
      </c>
      <c r="AF55" s="44" t="str">
        <f t="shared" si="4"/>
        <v xml:space="preserve"> </v>
      </c>
      <c r="AH55" s="14"/>
    </row>
    <row r="56" spans="2:34" ht="15" customHeight="1">
      <c r="B56" s="1"/>
      <c r="C56" s="30">
        <v>19</v>
      </c>
      <c r="D56" s="45">
        <f>IF(Liste!C23=0," ",Liste!C23)</f>
        <v>1253</v>
      </c>
      <c r="E56" s="45" t="str">
        <f>IF(Liste!D23=0," ",Liste!D23)</f>
        <v>MUSTAFA BAYRAMOĞLU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 t="str">
        <f t="shared" si="3"/>
        <v xml:space="preserve"> </v>
      </c>
      <c r="AF56" s="44" t="str">
        <f t="shared" si="4"/>
        <v xml:space="preserve"> </v>
      </c>
      <c r="AH56" s="14"/>
    </row>
    <row r="57" spans="2:34" ht="15" customHeight="1">
      <c r="B57" s="1"/>
      <c r="C57" s="30">
        <v>20</v>
      </c>
      <c r="D57" s="45">
        <f>IF(Liste!C24=0," ",Liste!C24)</f>
        <v>1256</v>
      </c>
      <c r="E57" s="45" t="str">
        <f>IF(Liste!D24=0," ",Liste!D24)</f>
        <v>KARA ŞAHİN ÇIĞIR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 t="str">
        <f t="shared" si="3"/>
        <v xml:space="preserve"> </v>
      </c>
      <c r="AF57" s="44" t="str">
        <f t="shared" si="4"/>
        <v xml:space="preserve"> </v>
      </c>
      <c r="AH57" s="14"/>
    </row>
    <row r="58" spans="2:34" ht="15" customHeight="1">
      <c r="B58" s="1"/>
      <c r="C58" s="30">
        <v>21</v>
      </c>
      <c r="D58" s="45">
        <f>IF(Liste!C25=0," ",Liste!C25)</f>
        <v>1277</v>
      </c>
      <c r="E58" s="45" t="str">
        <f>IF(Liste!D25=0," ",Liste!D25)</f>
        <v>BATIKAN AKGÜL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 t="str">
        <f t="shared" si="3"/>
        <v xml:space="preserve"> </v>
      </c>
      <c r="AF58" s="44" t="str">
        <f t="shared" si="4"/>
        <v xml:space="preserve"> </v>
      </c>
      <c r="AH58" s="14"/>
    </row>
    <row r="59" spans="2:34" ht="15" customHeight="1">
      <c r="B59" s="1"/>
      <c r="C59" s="30">
        <v>22</v>
      </c>
      <c r="D59" s="45">
        <f>IF(Liste!C26=0," ",Liste!C26)</f>
        <v>1288</v>
      </c>
      <c r="E59" s="45" t="str">
        <f>IF(Liste!D26=0," ",Liste!D26)</f>
        <v>FARUK HASAN DURSUN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 t="str">
        <f t="shared" si="3"/>
        <v xml:space="preserve"> </v>
      </c>
      <c r="AF59" s="44" t="str">
        <f t="shared" si="4"/>
        <v xml:space="preserve"> </v>
      </c>
      <c r="AH59" s="14"/>
    </row>
    <row r="60" spans="2:34" ht="15" customHeight="1">
      <c r="B60" s="1"/>
      <c r="C60" s="30">
        <v>23</v>
      </c>
      <c r="D60" s="45">
        <f>IF(Liste!C27=0," ",Liste!C27)</f>
        <v>1611</v>
      </c>
      <c r="E60" s="45" t="str">
        <f>IF(Liste!D27=0," ",Liste!D27)</f>
        <v>UMUR URAL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 t="str">
        <f t="shared" si="3"/>
        <v xml:space="preserve"> </v>
      </c>
      <c r="AF60" s="44" t="str">
        <f t="shared" si="4"/>
        <v xml:space="preserve"> </v>
      </c>
      <c r="AH60" s="14"/>
    </row>
    <row r="61" spans="2:34" ht="15" customHeight="1">
      <c r="B61" s="1"/>
      <c r="C61" s="30">
        <v>24</v>
      </c>
      <c r="D61" s="45" t="str">
        <f>IF(Liste!C28=0," ",Liste!C28)</f>
        <v xml:space="preserve"> </v>
      </c>
      <c r="E61" s="45" t="str">
        <f>IF(Liste!D28=0," ",Liste!D28)</f>
        <v xml:space="preserve"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 t="str">
        <f t="shared" si="3"/>
        <v xml:space="preserve"> </v>
      </c>
      <c r="AF61" s="44" t="str">
        <f t="shared" si="4"/>
        <v xml:space="preserve"> </v>
      </c>
      <c r="AH61" s="14"/>
    </row>
    <row r="62" spans="2:34" ht="15" customHeight="1">
      <c r="B62" s="1"/>
      <c r="C62" s="30">
        <v>25</v>
      </c>
      <c r="D62" s="45" t="str">
        <f>IF(Liste!C29=0," ",Liste!C29)</f>
        <v xml:space="preserve"> </v>
      </c>
      <c r="E62" s="45" t="str">
        <f>IF(Liste!D29=0," ",Liste!D29)</f>
        <v xml:space="preserve"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 t="str">
        <f t="shared" si="3"/>
        <v xml:space="preserve"> </v>
      </c>
      <c r="AF62" s="44" t="str">
        <f t="shared" si="4"/>
        <v xml:space="preserve"> </v>
      </c>
      <c r="AH62" s="14"/>
    </row>
    <row r="63" spans="2:34" ht="15" customHeight="1">
      <c r="B63" s="1"/>
      <c r="C63" s="30">
        <v>26</v>
      </c>
      <c r="D63" s="45" t="str">
        <f>IF(Liste!C30=0," ",Liste!C30)</f>
        <v xml:space="preserve"> </v>
      </c>
      <c r="E63" s="45" t="str">
        <f>IF(Liste!D30=0," ",Liste!D30)</f>
        <v xml:space="preserve"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 t="str">
        <f t="shared" si="3"/>
        <v xml:space="preserve"> </v>
      </c>
      <c r="AF63" s="44" t="str">
        <f t="shared" si="4"/>
        <v xml:space="preserve"> </v>
      </c>
      <c r="AH63" s="14"/>
    </row>
    <row r="64" spans="2:34" ht="15" customHeight="1">
      <c r="B64" s="1"/>
      <c r="C64" s="30">
        <v>27</v>
      </c>
      <c r="D64" s="45" t="str">
        <f>IF(Liste!C31=0," ",Liste!C31)</f>
        <v xml:space="preserve"> </v>
      </c>
      <c r="E64" s="45" t="str">
        <f>IF(Liste!D31=0," ",Liste!D31)</f>
        <v xml:space="preserve"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 t="str">
        <f t="shared" si="3"/>
        <v xml:space="preserve"> </v>
      </c>
      <c r="AF64" s="44" t="str">
        <f t="shared" si="4"/>
        <v xml:space="preserve"> </v>
      </c>
    </row>
    <row r="65" spans="2:33" ht="15" customHeight="1">
      <c r="B65" s="1"/>
      <c r="C65" s="30">
        <v>28</v>
      </c>
      <c r="D65" s="45" t="str">
        <f>IF(Liste!C32=0," ",Liste!C32)</f>
        <v xml:space="preserve"> </v>
      </c>
      <c r="E65" s="45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 xml:space="preserve"> </v>
      </c>
      <c r="AF65" s="44" t="str">
        <f t="shared" si="4"/>
        <v xml:space="preserve"> </v>
      </c>
    </row>
    <row r="66" spans="2:33" ht="15" customHeight="1">
      <c r="B66" s="1"/>
      <c r="C66" s="30">
        <v>29</v>
      </c>
      <c r="D66" s="45" t="str">
        <f>IF(Liste!C33=0," ",Liste!C33)</f>
        <v xml:space="preserve"> </v>
      </c>
      <c r="E66" s="45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 xml:space="preserve"> </v>
      </c>
      <c r="AF66" s="44" t="str">
        <f t="shared" si="4"/>
        <v xml:space="preserve"> </v>
      </c>
    </row>
    <row r="67" spans="2:33" ht="15" customHeight="1">
      <c r="B67" s="1"/>
      <c r="C67" s="30">
        <v>30</v>
      </c>
      <c r="D67" s="45" t="str">
        <f>IF(Liste!C34=0," ",Liste!C34)</f>
        <v xml:space="preserve"> </v>
      </c>
      <c r="E67" s="45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 xml:space="preserve"> </v>
      </c>
      <c r="AF67" s="44" t="str">
        <f t="shared" si="4"/>
        <v xml:space="preserve"> </v>
      </c>
    </row>
    <row r="68" spans="2:33" ht="15" customHeight="1">
      <c r="B68" s="1"/>
      <c r="C68" s="30">
        <v>31</v>
      </c>
      <c r="D68" s="45" t="str">
        <f>IF(Liste!C35=0," ",Liste!C35)</f>
        <v xml:space="preserve"> </v>
      </c>
      <c r="E68" s="45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 xml:space="preserve"> </v>
      </c>
      <c r="AF68" s="44" t="str">
        <f t="shared" si="4"/>
        <v xml:space="preserve"> </v>
      </c>
    </row>
    <row r="69" spans="2:33" ht="15" customHeight="1">
      <c r="B69" s="1"/>
      <c r="C69" s="30">
        <v>32</v>
      </c>
      <c r="D69" s="45" t="str">
        <f>IF(Liste!C36=0," ",Liste!C36)</f>
        <v xml:space="preserve"> </v>
      </c>
      <c r="E69" s="45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 xml:space="preserve"> </v>
      </c>
      <c r="AF69" s="44" t="str">
        <f t="shared" si="4"/>
        <v xml:space="preserve"> </v>
      </c>
    </row>
    <row r="70" spans="2:33" ht="15" customHeight="1">
      <c r="B70" s="1"/>
      <c r="C70" s="30">
        <v>33</v>
      </c>
      <c r="D70" s="45" t="str">
        <f>IF(Liste!C37=0," ",Liste!C37)</f>
        <v xml:space="preserve"> </v>
      </c>
      <c r="E70" s="45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 xml:space="preserve"> </v>
      </c>
      <c r="AF70" s="44" t="str">
        <f t="shared" si="4"/>
        <v xml:space="preserve"> </v>
      </c>
    </row>
    <row r="71" spans="2:33" ht="15" customHeight="1">
      <c r="B71" s="1"/>
      <c r="C71" s="30">
        <v>34</v>
      </c>
      <c r="D71" s="45" t="str">
        <f>IF(Liste!C38=0," ",Liste!C38)</f>
        <v xml:space="preserve"> </v>
      </c>
      <c r="E71" s="45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 xml:space="preserve"> </v>
      </c>
      <c r="AF71" s="44" t="str">
        <f t="shared" si="4"/>
        <v xml:space="preserve"> </v>
      </c>
    </row>
    <row r="72" spans="2:33" ht="18" customHeight="1" thickBot="1">
      <c r="B72" s="1"/>
      <c r="C72" s="56">
        <v>35</v>
      </c>
      <c r="D72" s="57" t="str">
        <f>IF(Liste!C39=0," ",Liste!C39)</f>
        <v xml:space="preserve"> </v>
      </c>
      <c r="E72" s="57" t="str">
        <f>IF(Liste!D39=0," ",Liste!D39)</f>
        <v xml:space="preserve"> 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 t="str">
        <f t="shared" si="3"/>
        <v xml:space="preserve"> </v>
      </c>
      <c r="AF72" s="60" t="str">
        <f t="shared" si="4"/>
        <v xml:space="preserve"> </v>
      </c>
    </row>
    <row r="73" spans="2:33" ht="24.95" customHeight="1" thickBot="1">
      <c r="B73" s="1"/>
      <c r="C73" s="158" t="s">
        <v>57</v>
      </c>
      <c r="D73" s="159"/>
      <c r="E73" s="159"/>
      <c r="F73" s="55" t="str">
        <f>IF(F9=0," ",((SUM(F38:F72)/COUNT(F38:F72))*100)/F9)</f>
        <v xml:space="preserve"> </v>
      </c>
      <c r="G73" s="55" t="str">
        <f>IF(F10=0," ",((SUM(G38:G72)/COUNT(G38:G72))*100)/F10)</f>
        <v xml:space="preserve"> </v>
      </c>
      <c r="H73" s="55" t="str">
        <f>IF(F11=0," ",((SUM(H38:H72)/COUNT(H38:H72))*100)/F11)</f>
        <v xml:space="preserve"> </v>
      </c>
      <c r="I73" s="55" t="str">
        <f>IF(F12=0," ",((SUM(I38:I72)/COUNT(I38:I72))*100)/F12)</f>
        <v xml:space="preserve"> </v>
      </c>
      <c r="J73" s="55" t="str">
        <f>IF(F13=0," ",((SUM(J38:J72)/COUNT(J38:J72))*100)/F13)</f>
        <v xml:space="preserve"> </v>
      </c>
      <c r="K73" s="55" t="str">
        <f>IF(F14=0," ",((SUM(K38:K72)/COUNT(K38:K72))*100)/F14)</f>
        <v xml:space="preserve"> </v>
      </c>
      <c r="L73" s="55" t="str">
        <f>IF(F15=0," ",((SUM(L38:L72)/COUNT(L38:L72))*100)/F15)</f>
        <v xml:space="preserve"> </v>
      </c>
      <c r="M73" s="55" t="str">
        <f>IF(F16=0," ",((SUM(M38:M72)/COUNT(M38:M72))*100)/F16)</f>
        <v xml:space="preserve"> </v>
      </c>
      <c r="N73" s="55" t="str">
        <f>IF(F17=0," ",((SUM(N38:N72)/COUNT(N38:N72))*100)/F17)</f>
        <v xml:space="preserve"> </v>
      </c>
      <c r="O73" s="55" t="str">
        <f>IF(F18=0," ",((SUM(O38:O72)/COUNT(O38:O72))*100)/F18)</f>
        <v xml:space="preserve"> </v>
      </c>
      <c r="P73" s="55" t="str">
        <f>IF(F19=0," ",((SUM(P38:P72)/COUNT(P38:P72))*100)/F19)</f>
        <v xml:space="preserve"> </v>
      </c>
      <c r="Q73" s="55" t="str">
        <f>IF(F20=0," ",((SUM(Q38:Q72)/COUNT(Q38:Q72))*100)/F20)</f>
        <v xml:space="preserve"> </v>
      </c>
      <c r="R73" s="55" t="str">
        <f>IF(F21=0," ",((SUM(R38:R72)/COUNT(R38:R72))*100)/F21)</f>
        <v xml:space="preserve"> </v>
      </c>
      <c r="S73" s="55" t="str">
        <f>IF(F22=0," ",((SUM(S38:S72)/COUNT(S38:S72))*100)/F22)</f>
        <v xml:space="preserve"> </v>
      </c>
      <c r="T73" s="55" t="str">
        <f>IF(F23=0," ",((SUM(T38:T72)/COUNT(T38:T72))*100)/F23)</f>
        <v xml:space="preserve"> </v>
      </c>
      <c r="U73" s="55" t="str">
        <f>IF(F24=0," ",((SUM(U38:U72)/COUNT(U38:U72))*100)/F24)</f>
        <v xml:space="preserve"> </v>
      </c>
      <c r="V73" s="55" t="str">
        <f>IF(F25=0," ",((SUM(V38:V72)/COUNT(V38:V72))*100)/F25)</f>
        <v xml:space="preserve"> </v>
      </c>
      <c r="W73" s="55" t="str">
        <f>IF(F26=0," ",((SUM(W38:W72)/COUNT(W38:W72))*100)/F26)</f>
        <v xml:space="preserve"> </v>
      </c>
      <c r="X73" s="55" t="str">
        <f>IF(F27=0," ",((SUM(X38:X72)/COUNT(X38:X72))*100)/F27)</f>
        <v xml:space="preserve"> </v>
      </c>
      <c r="Y73" s="55" t="str">
        <f>IF(F28=0," ",((SUM(Y38:Y72)/COUNT(Y38:Y72))*100)/F28)</f>
        <v xml:space="preserve"> </v>
      </c>
      <c r="Z73" s="55" t="str">
        <f>IF(F29=0," ",((SUM(Z38:Z72)/COUNT(Z38:Z72))*100)/F29)</f>
        <v xml:space="preserve"> </v>
      </c>
      <c r="AA73" s="55" t="str">
        <f>IF(F30=0," ",((SUM(AA38:AA72)/COUNT(AA38:AA72))*100)/F30)</f>
        <v xml:space="preserve"> </v>
      </c>
      <c r="AB73" s="55" t="str">
        <f>IF(F31=0," ",((SUM(AB38:AB72)/COUNT(AB38:AB72))*100)/F31)</f>
        <v xml:space="preserve"> </v>
      </c>
      <c r="AC73" s="55" t="str">
        <f>IF(F32=0," ",((SUM(AC38:AC72)/COUNT(AC38:AC72))*100)/F32)</f>
        <v xml:space="preserve"> </v>
      </c>
      <c r="AD73" s="55" t="str">
        <f>IF(F33=0," ",((SUM(AD38:AD72)/COUNT(AD38:AD72))*100)/F33)</f>
        <v xml:space="preserve"> </v>
      </c>
      <c r="AE73" s="28"/>
      <c r="AF73" s="28"/>
    </row>
    <row r="74" spans="2:3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>
      <c r="Y76" s="40"/>
      <c r="Z76" s="40"/>
      <c r="AA76" s="40"/>
      <c r="AB76" s="134">
        <f ca="1">TODAY()</f>
        <v>43830</v>
      </c>
      <c r="AC76" s="134"/>
      <c r="AD76" s="134"/>
      <c r="AE76" s="134"/>
      <c r="AF76" s="134"/>
      <c r="AG76" s="40"/>
    </row>
    <row r="77" spans="2:33">
      <c r="Y77" s="42"/>
      <c r="Z77" s="42"/>
      <c r="AA77" s="42"/>
      <c r="AB77" s="125"/>
      <c r="AC77" s="125"/>
      <c r="AD77" s="125"/>
      <c r="AE77" s="125"/>
      <c r="AF77" s="125"/>
      <c r="AG77" s="42"/>
    </row>
    <row r="78" spans="2:33">
      <c r="Y78" s="41"/>
      <c r="Z78" s="41"/>
      <c r="AA78" s="41"/>
      <c r="AB78" s="120" t="s">
        <v>59</v>
      </c>
      <c r="AC78" s="120"/>
      <c r="AD78" s="120"/>
      <c r="AE78" s="120"/>
      <c r="AF78" s="120"/>
      <c r="AG78" s="41"/>
    </row>
  </sheetData>
  <sheetProtection sheet="1" objects="1" scenarios="1" selectLockedCells="1"/>
  <mergeCells count="80">
    <mergeCell ref="AB78:AF78"/>
    <mergeCell ref="D31:E31"/>
    <mergeCell ref="D32:E32"/>
    <mergeCell ref="D33:E33"/>
    <mergeCell ref="C34:E34"/>
    <mergeCell ref="C36:E36"/>
    <mergeCell ref="F36:AD36"/>
    <mergeCell ref="AE36:AE37"/>
    <mergeCell ref="AF36:AF37"/>
    <mergeCell ref="C73:E73"/>
    <mergeCell ref="AB76:AF76"/>
    <mergeCell ref="AB77:AF7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F73:O73">
    <cfRule type="cellIs" dxfId="15" priority="4" stopIfTrue="1" operator="lessThan">
      <formula>50</formula>
    </cfRule>
  </conditionalFormatting>
  <conditionalFormatting sqref="F73:AD73">
    <cfRule type="cellIs" dxfId="14" priority="2" stopIfTrue="1" operator="lessThan">
      <formula>50</formula>
    </cfRule>
    <cfRule type="cellIs" dxfId="13" priority="3" stopIfTrue="1" operator="lessThan">
      <formula>50</formula>
    </cfRule>
  </conditionalFormatting>
  <conditionalFormatting sqref="AF38:AF72">
    <cfRule type="cellIs" dxfId="12" priority="1" operator="equal">
      <formula>"GEÇMEZ"</formula>
    </cfRule>
  </conditionalFormatting>
  <hyperlinks>
    <hyperlink ref="AH3" r:id="rId1"/>
  </hyperlinks>
  <printOptions horizontalCentered="1" verticalCentered="1"/>
  <pageMargins left="0" right="0" top="0" bottom="0" header="0" footer="0"/>
  <pageSetup paperSize="9" scale="61"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AJ78"/>
  <sheetViews>
    <sheetView topLeftCell="A43" workbookViewId="0">
      <selection activeCell="AB77" sqref="AB77:AF77"/>
    </sheetView>
  </sheetViews>
  <sheetFormatPr defaultColWidth="9.140625" defaultRowHeight="12.75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/>
    <row r="2" spans="2:36" ht="30" customHeight="1" thickBot="1">
      <c r="B2" s="1"/>
      <c r="C2" s="175" t="s">
        <v>28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7"/>
      <c r="AH2" s="173" t="s">
        <v>20</v>
      </c>
      <c r="AI2" s="173"/>
      <c r="AJ2" s="173"/>
    </row>
    <row r="3" spans="2:36" ht="15" customHeight="1">
      <c r="B3" s="23"/>
      <c r="C3" s="181" t="s">
        <v>29</v>
      </c>
      <c r="D3" s="182"/>
      <c r="E3" s="155" t="str">
        <f>Liste!G4&amp;Liste!H4</f>
        <v>:ÖZEL İSTANBUL ŞAFAK MESLEKİ VE TEKNİK ANADOLU LİSESİ</v>
      </c>
      <c r="F3" s="155"/>
      <c r="G3" s="180" t="s">
        <v>30</v>
      </c>
      <c r="H3" s="180"/>
      <c r="I3" s="180"/>
      <c r="J3" s="180"/>
      <c r="K3" s="155" t="str">
        <f>Liste!G6&amp;" "&amp;Liste!H6</f>
        <v>: 10-B</v>
      </c>
      <c r="L3" s="155"/>
      <c r="M3" s="155"/>
      <c r="N3" s="155"/>
      <c r="O3" s="155"/>
      <c r="P3" s="156"/>
      <c r="Q3" s="24"/>
      <c r="R3" s="183" t="s">
        <v>31</v>
      </c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5"/>
      <c r="AG3" s="7"/>
      <c r="AH3" s="174" t="s">
        <v>22</v>
      </c>
      <c r="AI3" s="173"/>
      <c r="AJ3" s="173"/>
    </row>
    <row r="4" spans="2:36" ht="15" customHeight="1" thickBot="1">
      <c r="B4" s="23"/>
      <c r="C4" s="152" t="s">
        <v>32</v>
      </c>
      <c r="D4" s="153"/>
      <c r="E4" s="154" t="str">
        <f>Liste!G5&amp;Liste!H5</f>
        <v>:2017-2018</v>
      </c>
      <c r="F4" s="154"/>
      <c r="G4" s="176" t="s">
        <v>33</v>
      </c>
      <c r="H4" s="176"/>
      <c r="I4" s="176"/>
      <c r="J4" s="176"/>
      <c r="K4" s="154" t="s">
        <v>34</v>
      </c>
      <c r="L4" s="154"/>
      <c r="M4" s="154"/>
      <c r="N4" s="154"/>
      <c r="O4" s="154"/>
      <c r="P4" s="157"/>
      <c r="Q4" s="3"/>
      <c r="R4" s="186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8"/>
    </row>
    <row r="5" spans="2:36" ht="15" customHeight="1">
      <c r="B5" s="23"/>
      <c r="C5" s="152" t="s">
        <v>35</v>
      </c>
      <c r="D5" s="153"/>
      <c r="E5" s="154" t="s">
        <v>62</v>
      </c>
      <c r="F5" s="154"/>
      <c r="G5" s="176" t="s">
        <v>11</v>
      </c>
      <c r="H5" s="176"/>
      <c r="I5" s="176"/>
      <c r="J5" s="176"/>
      <c r="K5" s="154" t="str">
        <f>Liste!G8&amp;" "&amp;Liste!H7</f>
        <v>: ELEKTRİK ELEKTRONİK VE ÖLÇME</v>
      </c>
      <c r="L5" s="154"/>
      <c r="M5" s="154"/>
      <c r="N5" s="154"/>
      <c r="O5" s="154"/>
      <c r="P5" s="157"/>
      <c r="Q5" s="24"/>
      <c r="R5" s="150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89">
        <f>O16</f>
        <v>0.57692307692307687</v>
      </c>
      <c r="AE5" s="189"/>
      <c r="AF5" s="50" t="s">
        <v>38</v>
      </c>
      <c r="AH5" s="166" t="s">
        <v>39</v>
      </c>
      <c r="AI5" s="166"/>
      <c r="AJ5" s="166"/>
    </row>
    <row r="6" spans="2:36" ht="15" customHeight="1" thickBot="1">
      <c r="B6" s="23"/>
      <c r="C6" s="177" t="s">
        <v>12</v>
      </c>
      <c r="D6" s="178"/>
      <c r="E6" s="132" t="str">
        <f>Liste!G7&amp;Liste!H8</f>
        <v>:YÜCEL DEMİR-H. TAYFUN YILDIRIM</v>
      </c>
      <c r="F6" s="132"/>
      <c r="G6" s="179"/>
      <c r="H6" s="179"/>
      <c r="I6" s="179"/>
      <c r="J6" s="179"/>
      <c r="K6" s="132"/>
      <c r="L6" s="132"/>
      <c r="M6" s="132"/>
      <c r="N6" s="132"/>
      <c r="O6" s="132"/>
      <c r="P6" s="133"/>
      <c r="Q6" s="24"/>
      <c r="R6" s="129" t="s">
        <v>40</v>
      </c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1"/>
      <c r="AH6" s="166"/>
      <c r="AI6" s="166"/>
      <c r="AJ6" s="16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167" t="str">
        <f>CONCATENATE(AJ9,AJ10,AJ11,AJ12,AJ13,AJ14,AJ15,AJ16,AJ17,AJ18,AJ19,AJ20,AJ21,AJ23,AJ24,AJ25,AJ26,AJ27,AJ28,AJ29,AJ30,AJ31,AJ32,AJ33)</f>
        <v xml:space="preserve">    * Sözel soru    * Etki tepki kuvveti    * İş</v>
      </c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9"/>
      <c r="AH7" s="166"/>
      <c r="AI7" s="166"/>
      <c r="AJ7" s="166"/>
    </row>
    <row r="8" spans="2:36" ht="21" customHeight="1">
      <c r="B8" s="1"/>
      <c r="C8" s="140" t="s">
        <v>41</v>
      </c>
      <c r="D8" s="141"/>
      <c r="E8" s="141"/>
      <c r="F8" s="27" t="s">
        <v>42</v>
      </c>
      <c r="G8" s="3"/>
      <c r="H8" s="117" t="s">
        <v>43</v>
      </c>
      <c r="I8" s="118"/>
      <c r="J8" s="118"/>
      <c r="K8" s="118"/>
      <c r="L8" s="118"/>
      <c r="M8" s="118"/>
      <c r="N8" s="118"/>
      <c r="O8" s="118"/>
      <c r="P8" s="119"/>
      <c r="Q8" s="25"/>
      <c r="R8" s="167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9"/>
    </row>
    <row r="9" spans="2:36" ht="20.100000000000001" customHeight="1">
      <c r="B9" s="1"/>
      <c r="C9" s="37">
        <v>1</v>
      </c>
      <c r="D9" s="146" t="s">
        <v>63</v>
      </c>
      <c r="E9" s="146"/>
      <c r="F9" s="38">
        <v>15</v>
      </c>
      <c r="G9" s="3"/>
      <c r="H9" s="113" t="s">
        <v>44</v>
      </c>
      <c r="I9" s="114"/>
      <c r="J9" s="114"/>
      <c r="K9" s="114"/>
      <c r="L9" s="114"/>
      <c r="M9" s="114"/>
      <c r="N9" s="114"/>
      <c r="O9" s="115">
        <f>COUNTIF(AF38:AF72,"GEÇMEZ")</f>
        <v>11</v>
      </c>
      <c r="P9" s="116"/>
      <c r="Q9" s="25"/>
      <c r="R9" s="167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9"/>
      <c r="AH9" s="12" t="str">
        <f t="shared" ref="AH9:AH33" si="0">IF(D9=0,"",D9)</f>
        <v>Boşluk doldurma</v>
      </c>
      <c r="AI9" s="13">
        <f>F73</f>
        <v>57.948717948717942</v>
      </c>
      <c r="AJ9" s="11" t="str">
        <f>IF(AI9&lt;50,"    * "&amp;AH9,"")</f>
        <v/>
      </c>
    </row>
    <row r="10" spans="2:36" ht="20.100000000000001" customHeight="1">
      <c r="B10" s="1"/>
      <c r="C10" s="37">
        <v>2</v>
      </c>
      <c r="D10" s="146" t="s">
        <v>64</v>
      </c>
      <c r="E10" s="146"/>
      <c r="F10" s="38">
        <v>10</v>
      </c>
      <c r="G10" s="3"/>
      <c r="H10" s="113" t="s">
        <v>45</v>
      </c>
      <c r="I10" s="114"/>
      <c r="J10" s="114"/>
      <c r="K10" s="114"/>
      <c r="L10" s="114"/>
      <c r="M10" s="114"/>
      <c r="N10" s="114"/>
      <c r="O10" s="115">
        <f>COUNTIF(AF38:AF72,"GEÇER")</f>
        <v>3</v>
      </c>
      <c r="P10" s="116"/>
      <c r="Q10" s="25"/>
      <c r="R10" s="167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9"/>
      <c r="AH10" s="12" t="str">
        <f t="shared" si="0"/>
        <v>Sözel soru</v>
      </c>
      <c r="AI10" s="13">
        <f>G73</f>
        <v>9.6153846153846168</v>
      </c>
      <c r="AJ10" s="11" t="str">
        <f t="shared" ref="AJ10:AJ27" si="1">IF(AI10&lt;50,"    * "&amp;AH10,"")</f>
        <v xml:space="preserve">    * Sözel soru</v>
      </c>
    </row>
    <row r="11" spans="2:36" ht="20.100000000000001" customHeight="1">
      <c r="B11" s="1"/>
      <c r="C11" s="37">
        <v>3</v>
      </c>
      <c r="D11" s="146" t="s">
        <v>65</v>
      </c>
      <c r="E11" s="146"/>
      <c r="F11" s="38">
        <v>15</v>
      </c>
      <c r="G11" s="3"/>
      <c r="H11" s="113" t="s">
        <v>46</v>
      </c>
      <c r="I11" s="114"/>
      <c r="J11" s="114"/>
      <c r="K11" s="114"/>
      <c r="L11" s="114"/>
      <c r="M11" s="114"/>
      <c r="N11" s="114"/>
      <c r="O11" s="115">
        <f>COUNTIF(AF38:AF72,"ORTA")</f>
        <v>4</v>
      </c>
      <c r="P11" s="116"/>
      <c r="Q11" s="25"/>
      <c r="R11" s="170" t="s">
        <v>47</v>
      </c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2"/>
      <c r="AH11" s="12" t="str">
        <f t="shared" si="0"/>
        <v>Eşletirme(Enerji)</v>
      </c>
      <c r="AI11" s="13">
        <f>H73</f>
        <v>91.538461538461533</v>
      </c>
      <c r="AJ11" s="11" t="str">
        <f t="shared" si="1"/>
        <v/>
      </c>
    </row>
    <row r="12" spans="2:36" ht="20.100000000000001" customHeight="1">
      <c r="B12" s="1"/>
      <c r="C12" s="37">
        <v>4</v>
      </c>
      <c r="D12" s="146" t="s">
        <v>66</v>
      </c>
      <c r="E12" s="146"/>
      <c r="F12" s="38">
        <v>20</v>
      </c>
      <c r="G12" s="3"/>
      <c r="H12" s="113" t="s">
        <v>48</v>
      </c>
      <c r="I12" s="114"/>
      <c r="J12" s="114"/>
      <c r="K12" s="114"/>
      <c r="L12" s="114"/>
      <c r="M12" s="114"/>
      <c r="N12" s="114"/>
      <c r="O12" s="115">
        <f>COUNTIF(AF38:AF72,"İYİ")</f>
        <v>5</v>
      </c>
      <c r="P12" s="116"/>
      <c r="Q12" s="25"/>
      <c r="R12" s="170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2"/>
      <c r="AH12" s="12" t="str">
        <f t="shared" si="0"/>
        <v>Kuvvet</v>
      </c>
      <c r="AI12" s="13">
        <f>I73</f>
        <v>60.961538461538453</v>
      </c>
      <c r="AJ12" s="11" t="str">
        <f t="shared" si="1"/>
        <v/>
      </c>
    </row>
    <row r="13" spans="2:36" ht="20.100000000000001" customHeight="1">
      <c r="B13" s="1"/>
      <c r="C13" s="37">
        <v>5</v>
      </c>
      <c r="D13" s="146" t="s">
        <v>67</v>
      </c>
      <c r="E13" s="146"/>
      <c r="F13" s="38">
        <v>20</v>
      </c>
      <c r="G13" s="3"/>
      <c r="H13" s="113" t="s">
        <v>49</v>
      </c>
      <c r="I13" s="114"/>
      <c r="J13" s="114"/>
      <c r="K13" s="114"/>
      <c r="L13" s="114"/>
      <c r="M13" s="114"/>
      <c r="N13" s="114"/>
      <c r="O13" s="115">
        <f>COUNTIF(AF38:AF72,"PEKİYİ")</f>
        <v>3</v>
      </c>
      <c r="P13" s="116"/>
      <c r="Q13" s="25"/>
      <c r="R13" s="170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2"/>
      <c r="AH13" s="12" t="str">
        <f t="shared" si="0"/>
        <v>Etki tepki kuvveti</v>
      </c>
      <c r="AI13" s="13">
        <f>J73</f>
        <v>39.038461538461533</v>
      </c>
      <c r="AJ13" s="11" t="str">
        <f t="shared" si="1"/>
        <v xml:space="preserve">    * Etki tepki kuvveti</v>
      </c>
    </row>
    <row r="14" spans="2:36" ht="20.100000000000001" customHeight="1">
      <c r="B14" s="1"/>
      <c r="C14" s="37">
        <v>6</v>
      </c>
      <c r="D14" s="146" t="s">
        <v>68</v>
      </c>
      <c r="E14" s="146"/>
      <c r="F14" s="38">
        <v>10</v>
      </c>
      <c r="G14" s="3"/>
      <c r="H14" s="161"/>
      <c r="I14" s="162"/>
      <c r="J14" s="162"/>
      <c r="K14" s="162"/>
      <c r="L14" s="162"/>
      <c r="M14" s="162"/>
      <c r="N14" s="162"/>
      <c r="O14" s="162"/>
      <c r="P14" s="163"/>
      <c r="Q14" s="25"/>
      <c r="R14" s="170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2"/>
      <c r="AH14" s="12" t="str">
        <f t="shared" si="0"/>
        <v>Güç</v>
      </c>
      <c r="AI14" s="13">
        <f>K73</f>
        <v>79.615384615384613</v>
      </c>
      <c r="AJ14" s="11" t="str">
        <f t="shared" si="1"/>
        <v/>
      </c>
    </row>
    <row r="15" spans="2:36" ht="17.25" customHeight="1">
      <c r="B15" s="1"/>
      <c r="C15" s="37">
        <v>7</v>
      </c>
      <c r="D15" s="146" t="s">
        <v>69</v>
      </c>
      <c r="E15" s="146"/>
      <c r="F15" s="38">
        <v>10</v>
      </c>
      <c r="G15" s="3"/>
      <c r="H15" s="113" t="s">
        <v>50</v>
      </c>
      <c r="I15" s="114"/>
      <c r="J15" s="114"/>
      <c r="K15" s="114"/>
      <c r="L15" s="114"/>
      <c r="M15" s="114"/>
      <c r="N15" s="114"/>
      <c r="O15" s="142">
        <f>IF(COUNT(AE38:AE72)=0," ",SUM(AE38:AE72)/COUNT(AE38:AE72))</f>
        <v>56.115384615384613</v>
      </c>
      <c r="P15" s="143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21" t="str">
        <f>Liste!H8</f>
        <v>YÜCEL DEMİR-H. TAYFUN YILDIRIM</v>
      </c>
      <c r="AD15" s="121"/>
      <c r="AE15" s="121"/>
      <c r="AF15" s="122"/>
      <c r="AH15" s="12" t="str">
        <f t="shared" si="0"/>
        <v>İş</v>
      </c>
      <c r="AI15" s="13">
        <f>L73</f>
        <v>47.692307692307693</v>
      </c>
      <c r="AJ15" s="11" t="str">
        <f t="shared" si="1"/>
        <v xml:space="preserve">    * İş</v>
      </c>
    </row>
    <row r="16" spans="2:36" ht="20.100000000000001" customHeight="1" thickBot="1">
      <c r="B16" s="1"/>
      <c r="C16" s="37">
        <v>8</v>
      </c>
      <c r="D16" s="146"/>
      <c r="E16" s="146"/>
      <c r="F16" s="38"/>
      <c r="G16" s="3"/>
      <c r="H16" s="164" t="s">
        <v>51</v>
      </c>
      <c r="I16" s="165"/>
      <c r="J16" s="165"/>
      <c r="K16" s="165"/>
      <c r="L16" s="165"/>
      <c r="M16" s="165"/>
      <c r="N16" s="165"/>
      <c r="O16" s="144">
        <f>SUM(O10:O13)/SUM(O9:O14)</f>
        <v>0.57692307692307687</v>
      </c>
      <c r="P16" s="145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23" t="str">
        <f>Liste!H9</f>
        <v>ELEKTRİK ÖĞRETMENİ</v>
      </c>
      <c r="AD16" s="123"/>
      <c r="AE16" s="123"/>
      <c r="AF16" s="124"/>
      <c r="AH16" s="12" t="str">
        <f t="shared" si="0"/>
        <v/>
      </c>
      <c r="AI16" s="13" t="str">
        <f>M73</f>
        <v xml:space="preserve"> </v>
      </c>
      <c r="AJ16" s="11" t="str">
        <f t="shared" si="1"/>
        <v/>
      </c>
    </row>
    <row r="17" spans="2:36" ht="20.100000000000001" customHeight="1" thickBot="1">
      <c r="B17" s="1"/>
      <c r="C17" s="37">
        <v>9</v>
      </c>
      <c r="D17" s="146"/>
      <c r="E17" s="146"/>
      <c r="F17" s="3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/>
      </c>
      <c r="AI17" s="13" t="str">
        <f>N73</f>
        <v xml:space="preserve"> </v>
      </c>
      <c r="AJ17" s="11" t="str">
        <f t="shared" si="1"/>
        <v/>
      </c>
    </row>
    <row r="18" spans="2:36" ht="20.100000000000001" customHeight="1">
      <c r="B18" s="1"/>
      <c r="C18" s="37">
        <v>10</v>
      </c>
      <c r="D18" s="146"/>
      <c r="E18" s="146"/>
      <c r="F18" s="38"/>
      <c r="G18" s="24"/>
      <c r="H18" s="126" t="s">
        <v>52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8"/>
      <c r="AH18" s="12" t="str">
        <f t="shared" si="0"/>
        <v/>
      </c>
      <c r="AI18" s="13" t="str">
        <f>O73</f>
        <v xml:space="preserve"> </v>
      </c>
      <c r="AJ18" s="11" t="str">
        <f t="shared" si="1"/>
        <v/>
      </c>
    </row>
    <row r="19" spans="2:36" ht="20.100000000000001" customHeight="1">
      <c r="B19" s="1"/>
      <c r="C19" s="37">
        <v>11</v>
      </c>
      <c r="D19" s="146"/>
      <c r="E19" s="146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 t="str">
        <f t="shared" si="0"/>
        <v/>
      </c>
      <c r="AI19" s="13" t="str">
        <f>P73</f>
        <v xml:space="preserve"> </v>
      </c>
      <c r="AJ19" s="11" t="str">
        <f t="shared" si="1"/>
        <v/>
      </c>
    </row>
    <row r="20" spans="2:36" ht="20.100000000000001" customHeight="1">
      <c r="B20" s="1"/>
      <c r="C20" s="37">
        <v>12</v>
      </c>
      <c r="D20" s="146"/>
      <c r="E20" s="146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 t="str">
        <f t="shared" si="0"/>
        <v/>
      </c>
      <c r="AI20" s="13" t="str">
        <f>Q73</f>
        <v xml:space="preserve"> </v>
      </c>
      <c r="AJ20" s="11" t="str">
        <f t="shared" si="1"/>
        <v/>
      </c>
    </row>
    <row r="21" spans="2:36" ht="20.100000000000001" customHeight="1">
      <c r="B21" s="1"/>
      <c r="C21" s="37">
        <v>13</v>
      </c>
      <c r="D21" s="146"/>
      <c r="E21" s="146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 t="str">
        <f t="shared" si="0"/>
        <v/>
      </c>
      <c r="AI21" s="13" t="str">
        <f>R73</f>
        <v xml:space="preserve"> </v>
      </c>
      <c r="AJ21" s="11" t="str">
        <f t="shared" si="1"/>
        <v/>
      </c>
    </row>
    <row r="22" spans="2:36" ht="20.100000000000001" customHeight="1">
      <c r="B22" s="1"/>
      <c r="C22" s="37">
        <v>14</v>
      </c>
      <c r="D22" s="146"/>
      <c r="E22" s="146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 t="str">
        <f t="shared" si="0"/>
        <v/>
      </c>
      <c r="AI22" s="13" t="str">
        <f>S73</f>
        <v xml:space="preserve"> </v>
      </c>
      <c r="AJ22" s="11" t="str">
        <f t="shared" si="1"/>
        <v/>
      </c>
    </row>
    <row r="23" spans="2:36" ht="20.100000000000001" customHeight="1">
      <c r="B23" s="1"/>
      <c r="C23" s="37">
        <v>15</v>
      </c>
      <c r="D23" s="146"/>
      <c r="E23" s="146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 t="str">
        <f t="shared" si="0"/>
        <v/>
      </c>
      <c r="AI23" s="13" t="str">
        <f>T73</f>
        <v xml:space="preserve"> </v>
      </c>
      <c r="AJ23" s="11" t="str">
        <f t="shared" si="1"/>
        <v/>
      </c>
    </row>
    <row r="24" spans="2:36" ht="20.100000000000001" customHeight="1">
      <c r="B24" s="1"/>
      <c r="C24" s="37">
        <v>16</v>
      </c>
      <c r="D24" s="146"/>
      <c r="E24" s="146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 t="str">
        <f t="shared" si="0"/>
        <v/>
      </c>
      <c r="AI24" s="13" t="str">
        <f>U73</f>
        <v xml:space="preserve"> </v>
      </c>
      <c r="AJ24" s="11" t="str">
        <f t="shared" si="1"/>
        <v/>
      </c>
    </row>
    <row r="25" spans="2:36" ht="20.100000000000001" customHeight="1">
      <c r="B25" s="1"/>
      <c r="C25" s="37">
        <v>17</v>
      </c>
      <c r="D25" s="146"/>
      <c r="E25" s="146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 t="str">
        <f t="shared" si="0"/>
        <v/>
      </c>
      <c r="AI25" s="13" t="str">
        <f>V73</f>
        <v xml:space="preserve"> </v>
      </c>
      <c r="AJ25" s="11" t="str">
        <f t="shared" si="1"/>
        <v/>
      </c>
    </row>
    <row r="26" spans="2:36" ht="20.100000000000001" customHeight="1">
      <c r="B26" s="1"/>
      <c r="C26" s="37">
        <v>18</v>
      </c>
      <c r="D26" s="146"/>
      <c r="E26" s="146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 t="str">
        <f t="shared" si="0"/>
        <v/>
      </c>
      <c r="AI26" s="13" t="str">
        <f>W73</f>
        <v xml:space="preserve"> </v>
      </c>
      <c r="AJ26" s="11" t="str">
        <f t="shared" si="1"/>
        <v/>
      </c>
    </row>
    <row r="27" spans="2:36" ht="20.100000000000001" customHeight="1">
      <c r="B27" s="1"/>
      <c r="C27" s="37">
        <v>19</v>
      </c>
      <c r="D27" s="146"/>
      <c r="E27" s="146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 t="str">
        <f t="shared" si="0"/>
        <v/>
      </c>
      <c r="AI27" s="13" t="str">
        <f>X73</f>
        <v xml:space="preserve"> </v>
      </c>
      <c r="AJ27" s="11" t="str">
        <f t="shared" si="1"/>
        <v/>
      </c>
    </row>
    <row r="28" spans="2:36" ht="20.100000000000001" customHeight="1">
      <c r="B28" s="1"/>
      <c r="C28" s="37">
        <v>20</v>
      </c>
      <c r="D28" s="146"/>
      <c r="E28" s="146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 t="str">
        <f t="shared" si="0"/>
        <v/>
      </c>
      <c r="AI28" s="13" t="str">
        <f>Y73</f>
        <v xml:space="preserve"> </v>
      </c>
      <c r="AJ28" s="11" t="str">
        <f>IF(AI28&lt;50,"    * "&amp;AH28,"")</f>
        <v/>
      </c>
    </row>
    <row r="29" spans="2:36" ht="20.100000000000001" customHeight="1">
      <c r="B29" s="1"/>
      <c r="C29" s="37">
        <v>21</v>
      </c>
      <c r="D29" s="146"/>
      <c r="E29" s="146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 t="str">
        <f t="shared" si="0"/>
        <v/>
      </c>
      <c r="AI29" s="13" t="str">
        <f>Z73</f>
        <v xml:space="preserve"> </v>
      </c>
      <c r="AJ29" s="11" t="str">
        <f t="shared" ref="AJ29:AJ33" si="2">IF(AI29&lt;50,"    * "&amp;AH29,"")</f>
        <v/>
      </c>
    </row>
    <row r="30" spans="2:36" ht="20.100000000000001" customHeight="1">
      <c r="B30" s="1"/>
      <c r="C30" s="37">
        <v>22</v>
      </c>
      <c r="D30" s="146"/>
      <c r="E30" s="146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 t="str">
        <f t="shared" si="0"/>
        <v/>
      </c>
      <c r="AI30" s="13" t="str">
        <f>AA73</f>
        <v xml:space="preserve"> </v>
      </c>
      <c r="AJ30" s="11" t="str">
        <f t="shared" si="2"/>
        <v/>
      </c>
    </row>
    <row r="31" spans="2:36" ht="20.100000000000001" customHeight="1">
      <c r="B31" s="1"/>
      <c r="C31" s="37">
        <v>23</v>
      </c>
      <c r="D31" s="146"/>
      <c r="E31" s="146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 t="str">
        <f t="shared" si="0"/>
        <v/>
      </c>
      <c r="AI31" s="13" t="str">
        <f>AB73</f>
        <v xml:space="preserve"> </v>
      </c>
      <c r="AJ31" s="11" t="str">
        <f t="shared" si="2"/>
        <v/>
      </c>
    </row>
    <row r="32" spans="2:36" ht="20.100000000000001" customHeight="1">
      <c r="B32" s="1"/>
      <c r="C32" s="37">
        <v>24</v>
      </c>
      <c r="D32" s="146"/>
      <c r="E32" s="146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 t="str">
        <f t="shared" si="0"/>
        <v/>
      </c>
      <c r="AI32" s="13" t="str">
        <f>AC73</f>
        <v xml:space="preserve"> </v>
      </c>
      <c r="AJ32" s="11" t="str">
        <f t="shared" si="2"/>
        <v/>
      </c>
    </row>
    <row r="33" spans="2:36" ht="20.100000000000001" customHeight="1">
      <c r="B33" s="1"/>
      <c r="C33" s="37">
        <v>25</v>
      </c>
      <c r="D33" s="146"/>
      <c r="E33" s="146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 t="str">
        <f t="shared" si="0"/>
        <v/>
      </c>
      <c r="AI33" s="13" t="str">
        <f>AD73</f>
        <v xml:space="preserve"> </v>
      </c>
      <c r="AJ33" s="11" t="str">
        <f t="shared" si="2"/>
        <v/>
      </c>
    </row>
    <row r="34" spans="2:36" ht="20.100000000000001" customHeight="1" thickBot="1">
      <c r="B34" s="1"/>
      <c r="C34" s="147" t="s">
        <v>53</v>
      </c>
      <c r="D34" s="148"/>
      <c r="E34" s="149"/>
      <c r="F34" s="39">
        <f>SUM(F9:F33)</f>
        <v>100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6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>
      <c r="B36" s="1"/>
      <c r="C36" s="160" t="s">
        <v>0</v>
      </c>
      <c r="D36" s="139"/>
      <c r="E36" s="139"/>
      <c r="F36" s="139" t="s">
        <v>54</v>
      </c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5" t="s">
        <v>55</v>
      </c>
      <c r="AF36" s="137" t="s">
        <v>56</v>
      </c>
      <c r="AH36" s="12"/>
      <c r="AI36" s="13"/>
    </row>
    <row r="37" spans="2:36" ht="24.95" customHeight="1">
      <c r="B37" s="1"/>
      <c r="C37" s="29" t="s">
        <v>2</v>
      </c>
      <c r="D37" s="4" t="s">
        <v>3</v>
      </c>
      <c r="E37" s="4" t="s">
        <v>4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36"/>
      <c r="AF37" s="138"/>
      <c r="AH37" s="12"/>
      <c r="AI37" s="13"/>
    </row>
    <row r="38" spans="2:36" ht="15" customHeight="1">
      <c r="B38" s="1"/>
      <c r="C38" s="30">
        <v>1</v>
      </c>
      <c r="D38" s="45">
        <f>IF(Liste!C5=0," ",Liste!C5)</f>
        <v>1024</v>
      </c>
      <c r="E38" s="45" t="str">
        <f>IF(Liste!D5=0," ",Liste!D5)</f>
        <v>EMRE BURHAN</v>
      </c>
      <c r="F38" s="20">
        <v>15</v>
      </c>
      <c r="G38" s="20">
        <v>0</v>
      </c>
      <c r="H38" s="20">
        <v>15</v>
      </c>
      <c r="I38" s="20">
        <v>10</v>
      </c>
      <c r="J38" s="20">
        <v>15</v>
      </c>
      <c r="K38" s="20">
        <v>5</v>
      </c>
      <c r="L38" s="20">
        <v>0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>
        <f t="shared" ref="AE38:AE72" si="3">IF(COUNTBLANK(F38:AD38)=COLUMNS(F38:AD38)," ",IF(SUM(F38:AD38)=0,0,SUM(F38:AD38)))</f>
        <v>60</v>
      </c>
      <c r="AF38" s="44" t="str">
        <f>IF(AE38=" "," ",IF(AE38&gt;=85,"PEKİYİ",IF(AE38&gt;=70,"İYİ",IF(AE38&gt;=60,"ORTA",IF(AE38&gt;=50,"GEÇER",IF(AE38&lt;50,"GEÇMEZ"))))))</f>
        <v>ORTA</v>
      </c>
      <c r="AH38" s="12"/>
      <c r="AI38" s="13"/>
    </row>
    <row r="39" spans="2:36" ht="15" customHeight="1">
      <c r="B39" s="1"/>
      <c r="C39" s="30">
        <v>2</v>
      </c>
      <c r="D39" s="45">
        <f>IF(Liste!C6=0," ",Liste!C6)</f>
        <v>1029</v>
      </c>
      <c r="E39" s="45" t="str">
        <f>IF(Liste!D6=0," ",Liste!D6)</f>
        <v>BERK ATUĞ</v>
      </c>
      <c r="F39" s="20">
        <v>3</v>
      </c>
      <c r="G39" s="20">
        <v>2</v>
      </c>
      <c r="H39" s="20">
        <v>15</v>
      </c>
      <c r="I39" s="20">
        <v>20</v>
      </c>
      <c r="J39" s="20">
        <v>15</v>
      </c>
      <c r="K39" s="20">
        <v>10</v>
      </c>
      <c r="L39" s="20">
        <v>5</v>
      </c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>
        <f t="shared" si="3"/>
        <v>70</v>
      </c>
      <c r="AF39" s="44" t="str">
        <f t="shared" ref="AF39:AF72" si="4">IF(AE39=" "," ",IF(AE39&gt;=85,"PEKİYİ",IF(AE39&gt;=70,"İYİ",IF(AE39&gt;=60,"ORTA",IF(AE39&gt;=50,"GEÇER",IF(AE39&lt;50,"GEÇMEZ",0))))))</f>
        <v>İYİ</v>
      </c>
      <c r="AH39" s="12"/>
      <c r="AI39" s="13"/>
    </row>
    <row r="40" spans="2:36" ht="15" customHeight="1">
      <c r="B40" s="1"/>
      <c r="C40" s="30">
        <v>3</v>
      </c>
      <c r="D40" s="45">
        <f>IF(Liste!C7=0," ",Liste!C7)</f>
        <v>1030</v>
      </c>
      <c r="E40" s="45" t="str">
        <f>IF(Liste!D7=0," ",Liste!D7)</f>
        <v>BERKANT ZİLYAS</v>
      </c>
      <c r="F40" s="20">
        <v>15</v>
      </c>
      <c r="G40" s="20">
        <v>0</v>
      </c>
      <c r="H40" s="20">
        <v>15</v>
      </c>
      <c r="I40" s="20">
        <v>20</v>
      </c>
      <c r="J40" s="20">
        <v>15</v>
      </c>
      <c r="K40" s="20">
        <v>10</v>
      </c>
      <c r="L40" s="20">
        <v>5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>
        <f t="shared" si="3"/>
        <v>80</v>
      </c>
      <c r="AF40" s="44" t="str">
        <f t="shared" si="4"/>
        <v>İYİ</v>
      </c>
      <c r="AH40" s="12"/>
      <c r="AI40" s="13"/>
    </row>
    <row r="41" spans="2:36" ht="15" customHeight="1">
      <c r="B41" s="1"/>
      <c r="C41" s="30">
        <v>4</v>
      </c>
      <c r="D41" s="45">
        <f>IF(Liste!C8=0," ",Liste!C8)</f>
        <v>1032</v>
      </c>
      <c r="E41" s="45" t="str">
        <f>IF(Liste!D8=0," ",Liste!D8)</f>
        <v>NAZIM ÖĞE</v>
      </c>
      <c r="F41" s="20">
        <v>3</v>
      </c>
      <c r="G41" s="20">
        <v>0</v>
      </c>
      <c r="H41" s="20">
        <v>15</v>
      </c>
      <c r="I41" s="20">
        <v>0</v>
      </c>
      <c r="J41" s="20">
        <v>0</v>
      </c>
      <c r="K41" s="20">
        <v>10</v>
      </c>
      <c r="L41" s="20">
        <v>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>
        <f t="shared" si="3"/>
        <v>28</v>
      </c>
      <c r="AF41" s="44" t="str">
        <f t="shared" si="4"/>
        <v>GEÇMEZ</v>
      </c>
      <c r="AH41" s="12"/>
      <c r="AI41" s="13"/>
    </row>
    <row r="42" spans="2:36" ht="15" customHeight="1">
      <c r="B42" s="1"/>
      <c r="C42" s="30">
        <v>5</v>
      </c>
      <c r="D42" s="45">
        <f>IF(Liste!C9=0," ",Liste!C9)</f>
        <v>1036</v>
      </c>
      <c r="E42" s="45" t="str">
        <f>IF(Liste!D9=0," ",Liste!D9)</f>
        <v>SEYMEN AYDIR</v>
      </c>
      <c r="F42" s="20">
        <v>10</v>
      </c>
      <c r="G42" s="20">
        <v>0</v>
      </c>
      <c r="H42" s="20">
        <v>15</v>
      </c>
      <c r="I42" s="20">
        <v>20</v>
      </c>
      <c r="J42" s="20">
        <v>20</v>
      </c>
      <c r="K42" s="20">
        <v>10</v>
      </c>
      <c r="L42" s="20">
        <v>10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>
        <f t="shared" si="3"/>
        <v>85</v>
      </c>
      <c r="AF42" s="44" t="str">
        <f t="shared" si="4"/>
        <v>PEKİYİ</v>
      </c>
      <c r="AH42" s="14"/>
    </row>
    <row r="43" spans="2:36" ht="15" customHeight="1">
      <c r="B43" s="1"/>
      <c r="C43" s="30">
        <v>6</v>
      </c>
      <c r="D43" s="45">
        <f>IF(Liste!C10=0," ",Liste!C10)</f>
        <v>1043</v>
      </c>
      <c r="E43" s="45" t="str">
        <f>IF(Liste!D10=0," ",Liste!D10)</f>
        <v>EYÜP TUNÇ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 t="str">
        <f t="shared" si="3"/>
        <v xml:space="preserve"> </v>
      </c>
      <c r="AF43" s="44" t="str">
        <f t="shared" si="4"/>
        <v xml:space="preserve"> </v>
      </c>
      <c r="AH43" s="14"/>
    </row>
    <row r="44" spans="2:36" ht="15" customHeight="1">
      <c r="B44" s="1"/>
      <c r="C44" s="30">
        <v>7</v>
      </c>
      <c r="D44" s="45">
        <f>IF(Liste!C11=0," ",Liste!C11)</f>
        <v>1048</v>
      </c>
      <c r="E44" s="45" t="str">
        <f>IF(Liste!D11=0," ",Liste!D11)</f>
        <v>TOLGA YILDIRIM</v>
      </c>
      <c r="F44" s="20">
        <v>9</v>
      </c>
      <c r="G44" s="20">
        <v>0</v>
      </c>
      <c r="H44" s="20">
        <v>15</v>
      </c>
      <c r="I44" s="20">
        <v>20</v>
      </c>
      <c r="J44" s="20">
        <v>0</v>
      </c>
      <c r="K44" s="20">
        <v>10</v>
      </c>
      <c r="L44" s="20">
        <v>10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>
        <f t="shared" si="3"/>
        <v>64</v>
      </c>
      <c r="AF44" s="44" t="str">
        <f t="shared" si="4"/>
        <v>ORTA</v>
      </c>
      <c r="AH44" s="14"/>
    </row>
    <row r="45" spans="2:36" ht="15" customHeight="1">
      <c r="B45" s="1"/>
      <c r="C45" s="30">
        <v>8</v>
      </c>
      <c r="D45" s="45">
        <f>IF(Liste!C12=0," ",Liste!C12)</f>
        <v>1054</v>
      </c>
      <c r="E45" s="45" t="str">
        <f>IF(Liste!D12=0," ",Liste!D12)</f>
        <v>YASİN YAVUZ</v>
      </c>
      <c r="F45" s="20">
        <v>15</v>
      </c>
      <c r="G45" s="20">
        <v>10</v>
      </c>
      <c r="H45" s="20">
        <v>15</v>
      </c>
      <c r="I45" s="20">
        <v>20</v>
      </c>
      <c r="J45" s="20">
        <v>10</v>
      </c>
      <c r="K45" s="20">
        <v>10</v>
      </c>
      <c r="L45" s="20">
        <v>10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>
        <f t="shared" si="3"/>
        <v>90</v>
      </c>
      <c r="AF45" s="44" t="str">
        <f t="shared" si="4"/>
        <v>PEKİYİ</v>
      </c>
      <c r="AH45" s="14"/>
    </row>
    <row r="46" spans="2:36" ht="15" customHeight="1">
      <c r="B46" s="1"/>
      <c r="C46" s="30">
        <v>9</v>
      </c>
      <c r="D46" s="45">
        <f>IF(Liste!C13=0," ",Liste!C13)</f>
        <v>1088</v>
      </c>
      <c r="E46" s="45" t="str">
        <f>IF(Liste!D13=0," ",Liste!D13)</f>
        <v>DOĞUKAN ÖZEL</v>
      </c>
      <c r="F46" s="20">
        <v>0</v>
      </c>
      <c r="G46" s="20">
        <v>0</v>
      </c>
      <c r="H46" s="20">
        <v>15</v>
      </c>
      <c r="I46" s="20">
        <v>11</v>
      </c>
      <c r="J46" s="20">
        <v>0</v>
      </c>
      <c r="K46" s="20">
        <v>6</v>
      </c>
      <c r="L46" s="20">
        <v>0</v>
      </c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>
        <f t="shared" si="3"/>
        <v>32</v>
      </c>
      <c r="AF46" s="44" t="str">
        <f t="shared" si="4"/>
        <v>GEÇMEZ</v>
      </c>
      <c r="AH46" s="14"/>
    </row>
    <row r="47" spans="2:36" ht="15" customHeight="1">
      <c r="B47" s="1"/>
      <c r="C47" s="30">
        <v>10</v>
      </c>
      <c r="D47" s="45">
        <f>IF(Liste!C14=0," ",Liste!C14)</f>
        <v>1089</v>
      </c>
      <c r="E47" s="45" t="str">
        <f>IF(Liste!D14=0," ",Liste!D14)</f>
        <v>FATİH DÜZENLİ</v>
      </c>
      <c r="F47" s="20">
        <v>0</v>
      </c>
      <c r="G47" s="20">
        <v>0</v>
      </c>
      <c r="H47" s="20">
        <v>9</v>
      </c>
      <c r="I47" s="20">
        <v>20</v>
      </c>
      <c r="J47" s="20">
        <v>5</v>
      </c>
      <c r="K47" s="20">
        <v>0</v>
      </c>
      <c r="L47" s="20">
        <v>7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>
        <f t="shared" si="3"/>
        <v>41</v>
      </c>
      <c r="AF47" s="44" t="str">
        <f t="shared" si="4"/>
        <v>GEÇMEZ</v>
      </c>
      <c r="AH47" s="14"/>
    </row>
    <row r="48" spans="2:36" ht="15" customHeight="1">
      <c r="B48" s="1"/>
      <c r="C48" s="30">
        <v>11</v>
      </c>
      <c r="D48" s="45">
        <f>IF(Liste!C15=0," ",Liste!C15)</f>
        <v>1097</v>
      </c>
      <c r="E48" s="45" t="str">
        <f>IF(Liste!D15=0," ",Liste!D15)</f>
        <v>ALİHAN ZENGİ</v>
      </c>
      <c r="F48" s="20">
        <v>9</v>
      </c>
      <c r="G48" s="20">
        <v>10</v>
      </c>
      <c r="H48" s="20">
        <v>15</v>
      </c>
      <c r="I48" s="20">
        <v>20</v>
      </c>
      <c r="J48" s="20">
        <v>16</v>
      </c>
      <c r="K48" s="20">
        <v>10</v>
      </c>
      <c r="L48" s="20">
        <v>10</v>
      </c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>
        <f t="shared" si="3"/>
        <v>90</v>
      </c>
      <c r="AF48" s="44" t="str">
        <f t="shared" si="4"/>
        <v>PEKİYİ</v>
      </c>
      <c r="AH48" s="14"/>
    </row>
    <row r="49" spans="2:34" ht="15" customHeight="1">
      <c r="B49" s="1"/>
      <c r="C49" s="30">
        <v>12</v>
      </c>
      <c r="D49" s="45">
        <f>IF(Liste!C16=0," ",Liste!C16)</f>
        <v>1114</v>
      </c>
      <c r="E49" s="45" t="str">
        <f>IF(Liste!D16=0," ",Liste!D16)</f>
        <v>UMUT IŞIKTAŞ</v>
      </c>
      <c r="F49" s="20">
        <v>15</v>
      </c>
      <c r="G49" s="20">
        <v>0</v>
      </c>
      <c r="H49" s="20">
        <v>15</v>
      </c>
      <c r="I49" s="20">
        <v>0</v>
      </c>
      <c r="J49" s="20">
        <v>0</v>
      </c>
      <c r="K49" s="20">
        <v>10</v>
      </c>
      <c r="L49" s="20">
        <v>0</v>
      </c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>
        <f t="shared" si="3"/>
        <v>40</v>
      </c>
      <c r="AF49" s="44" t="str">
        <f t="shared" si="4"/>
        <v>GEÇMEZ</v>
      </c>
      <c r="AH49" s="14"/>
    </row>
    <row r="50" spans="2:34" ht="15" customHeight="1">
      <c r="B50" s="1"/>
      <c r="C50" s="30">
        <v>13</v>
      </c>
      <c r="D50" s="45">
        <f>IF(Liste!C17=0," ",Liste!C17)</f>
        <v>1125</v>
      </c>
      <c r="E50" s="45" t="str">
        <f>IF(Liste!D17=0," ",Liste!D17)</f>
        <v>HASAN ÇİFTÇİ</v>
      </c>
      <c r="F50" s="20">
        <v>9</v>
      </c>
      <c r="G50" s="20">
        <v>0</v>
      </c>
      <c r="H50" s="20">
        <v>15</v>
      </c>
      <c r="I50" s="20">
        <v>20</v>
      </c>
      <c r="J50" s="20">
        <v>10</v>
      </c>
      <c r="K50" s="20">
        <v>10</v>
      </c>
      <c r="L50" s="20">
        <v>10</v>
      </c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>
        <f t="shared" si="3"/>
        <v>74</v>
      </c>
      <c r="AF50" s="44" t="str">
        <f t="shared" si="4"/>
        <v>İYİ</v>
      </c>
      <c r="AH50" s="14"/>
    </row>
    <row r="51" spans="2:34" ht="15" customHeight="1">
      <c r="B51" s="1"/>
      <c r="C51" s="30">
        <v>14</v>
      </c>
      <c r="D51" s="45">
        <f>IF(Liste!C18=0," ",Liste!C18)</f>
        <v>1141</v>
      </c>
      <c r="E51" s="45" t="str">
        <f>IF(Liste!D18=0," ",Liste!D18)</f>
        <v>MERTCAN ÇINAR</v>
      </c>
      <c r="F51" s="20">
        <v>9</v>
      </c>
      <c r="G51" s="20">
        <v>0</v>
      </c>
      <c r="H51" s="20">
        <v>0</v>
      </c>
      <c r="I51" s="20">
        <v>2</v>
      </c>
      <c r="J51" s="20">
        <v>5</v>
      </c>
      <c r="K51" s="20">
        <v>6</v>
      </c>
      <c r="L51" s="20">
        <v>6</v>
      </c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>
        <f t="shared" si="3"/>
        <v>28</v>
      </c>
      <c r="AF51" s="44" t="str">
        <f t="shared" si="4"/>
        <v>GEÇMEZ</v>
      </c>
      <c r="AH51" s="14"/>
    </row>
    <row r="52" spans="2:34" ht="15" customHeight="1">
      <c r="B52" s="1"/>
      <c r="C52" s="30">
        <v>15</v>
      </c>
      <c r="D52" s="45">
        <f>IF(Liste!C19=0," ",Liste!C19)</f>
        <v>1154</v>
      </c>
      <c r="E52" s="45" t="str">
        <f>IF(Liste!D19=0," ",Liste!D19)</f>
        <v>EREN ÇATAL</v>
      </c>
      <c r="F52" s="20">
        <v>15</v>
      </c>
      <c r="G52" s="20">
        <v>0</v>
      </c>
      <c r="H52" s="20">
        <v>15</v>
      </c>
      <c r="I52" s="20">
        <v>18</v>
      </c>
      <c r="J52" s="20">
        <v>10</v>
      </c>
      <c r="K52" s="20">
        <v>5</v>
      </c>
      <c r="L52" s="20">
        <v>10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>
        <f t="shared" si="3"/>
        <v>73</v>
      </c>
      <c r="AF52" s="44" t="str">
        <f t="shared" si="4"/>
        <v>İYİ</v>
      </c>
      <c r="AH52" s="14"/>
    </row>
    <row r="53" spans="2:34" ht="15" customHeight="1">
      <c r="B53" s="1"/>
      <c r="C53" s="30">
        <v>16</v>
      </c>
      <c r="D53" s="45">
        <f>IF(Liste!C20=0," ",Liste!C20)</f>
        <v>1162</v>
      </c>
      <c r="E53" s="45" t="str">
        <f>IF(Liste!D20=0," ",Liste!D20)</f>
        <v>FEVZİ MERT KUŞKAYA</v>
      </c>
      <c r="F53" s="20">
        <v>6</v>
      </c>
      <c r="G53" s="20">
        <v>0</v>
      </c>
      <c r="H53" s="20">
        <v>15</v>
      </c>
      <c r="I53" s="20">
        <v>0</v>
      </c>
      <c r="J53" s="20">
        <v>10</v>
      </c>
      <c r="K53" s="20">
        <v>10</v>
      </c>
      <c r="L53" s="20">
        <v>5</v>
      </c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>
        <f>IF(COUNTBLANK(F53:AD53)=COLUMNS(F53:AD53)," ",IF(SUM(F53:AD53)=0,0,SUM(F53:AD53)))</f>
        <v>46</v>
      </c>
      <c r="AF53" s="44" t="str">
        <f t="shared" si="4"/>
        <v>GEÇMEZ</v>
      </c>
      <c r="AH53" s="14"/>
    </row>
    <row r="54" spans="2:34" ht="15" customHeight="1">
      <c r="B54" s="1"/>
      <c r="C54" s="30">
        <v>17</v>
      </c>
      <c r="D54" s="45">
        <f>IF(Liste!C21=0," ",Liste!C21)</f>
        <v>1186</v>
      </c>
      <c r="E54" s="45" t="str">
        <f>IF(Liste!D21=0," ",Liste!D21)</f>
        <v>ERKAN ÇETİN</v>
      </c>
      <c r="F54" s="20">
        <v>6</v>
      </c>
      <c r="G54" s="20">
        <v>3</v>
      </c>
      <c r="H54" s="20">
        <v>15</v>
      </c>
      <c r="I54" s="20">
        <v>5</v>
      </c>
      <c r="J54" s="20">
        <v>1</v>
      </c>
      <c r="K54" s="20">
        <v>10</v>
      </c>
      <c r="L54" s="20">
        <v>10</v>
      </c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>
        <f t="shared" si="3"/>
        <v>50</v>
      </c>
      <c r="AF54" s="44" t="str">
        <f t="shared" si="4"/>
        <v>GEÇER</v>
      </c>
      <c r="AH54" s="14"/>
    </row>
    <row r="55" spans="2:34" ht="15" customHeight="1">
      <c r="B55" s="1"/>
      <c r="C55" s="30">
        <v>18</v>
      </c>
      <c r="D55" s="45">
        <f>IF(Liste!C22=0," ",Liste!C22)</f>
        <v>1203</v>
      </c>
      <c r="E55" s="45" t="str">
        <f>IF(Liste!D22=0," ",Liste!D22)</f>
        <v>ÜMİT GÜNGÖR</v>
      </c>
      <c r="F55" s="20">
        <v>9</v>
      </c>
      <c r="G55" s="20">
        <v>0</v>
      </c>
      <c r="H55" s="20">
        <v>15</v>
      </c>
      <c r="I55" s="20">
        <v>13</v>
      </c>
      <c r="J55" s="20">
        <v>4</v>
      </c>
      <c r="K55" s="20">
        <v>3</v>
      </c>
      <c r="L55" s="20">
        <v>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>
        <f t="shared" si="3"/>
        <v>44</v>
      </c>
      <c r="AF55" s="44" t="str">
        <f t="shared" si="4"/>
        <v>GEÇMEZ</v>
      </c>
      <c r="AH55" s="14"/>
    </row>
    <row r="56" spans="2:34" ht="15" customHeight="1">
      <c r="B56" s="1"/>
      <c r="C56" s="30">
        <v>19</v>
      </c>
      <c r="D56" s="45">
        <f>IF(Liste!C23=0," ",Liste!C23)</f>
        <v>1253</v>
      </c>
      <c r="E56" s="45" t="str">
        <f>IF(Liste!D23=0," ",Liste!D23)</f>
        <v>MUSTAFA BAYRAMOĞLU</v>
      </c>
      <c r="F56" s="20">
        <v>9</v>
      </c>
      <c r="G56" s="20">
        <v>0</v>
      </c>
      <c r="H56" s="20">
        <v>15</v>
      </c>
      <c r="I56" s="20">
        <v>0</v>
      </c>
      <c r="J56" s="20">
        <v>0</v>
      </c>
      <c r="K56" s="20">
        <v>10</v>
      </c>
      <c r="L56" s="20">
        <v>1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>
        <f t="shared" si="3"/>
        <v>35</v>
      </c>
      <c r="AF56" s="44" t="str">
        <f t="shared" si="4"/>
        <v>GEÇMEZ</v>
      </c>
      <c r="AH56" s="14"/>
    </row>
    <row r="57" spans="2:34" ht="15" customHeight="1">
      <c r="B57" s="1"/>
      <c r="C57" s="30">
        <v>20</v>
      </c>
      <c r="D57" s="45">
        <f>IF(Liste!C24=0," ",Liste!C24)</f>
        <v>1256</v>
      </c>
      <c r="E57" s="45" t="str">
        <f>IF(Liste!D24=0," ",Liste!D24)</f>
        <v>KARA ŞAHİN ÇIĞIR</v>
      </c>
      <c r="F57" s="20">
        <v>9</v>
      </c>
      <c r="G57" s="20">
        <v>0</v>
      </c>
      <c r="H57" s="20">
        <v>15</v>
      </c>
      <c r="I57" s="20">
        <v>10</v>
      </c>
      <c r="J57" s="20">
        <v>10</v>
      </c>
      <c r="K57" s="20">
        <v>6</v>
      </c>
      <c r="L57" s="20">
        <v>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>
        <f t="shared" si="3"/>
        <v>50</v>
      </c>
      <c r="AF57" s="44" t="str">
        <f t="shared" si="4"/>
        <v>GEÇER</v>
      </c>
      <c r="AH57" s="14"/>
    </row>
    <row r="58" spans="2:34" ht="15" customHeight="1">
      <c r="B58" s="1"/>
      <c r="C58" s="30">
        <v>21</v>
      </c>
      <c r="D58" s="45">
        <f>IF(Liste!C25=0," ",Liste!C25)</f>
        <v>1277</v>
      </c>
      <c r="E58" s="45" t="str">
        <f>IF(Liste!D25=0," ",Liste!D25)</f>
        <v>BATIKAN AKGÜL</v>
      </c>
      <c r="F58" s="20">
        <v>3</v>
      </c>
      <c r="G58" s="20">
        <v>0</v>
      </c>
      <c r="H58" s="20">
        <v>15</v>
      </c>
      <c r="I58" s="20">
        <v>20</v>
      </c>
      <c r="J58" s="20">
        <v>10</v>
      </c>
      <c r="K58" s="20">
        <v>4</v>
      </c>
      <c r="L58" s="20">
        <v>10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>
        <f t="shared" si="3"/>
        <v>62</v>
      </c>
      <c r="AF58" s="44" t="str">
        <f t="shared" si="4"/>
        <v>ORTA</v>
      </c>
      <c r="AH58" s="14"/>
    </row>
    <row r="59" spans="2:34" ht="15" customHeight="1">
      <c r="B59" s="1"/>
      <c r="C59" s="30">
        <v>22</v>
      </c>
      <c r="D59" s="45">
        <f>IF(Liste!C26=0," ",Liste!C26)</f>
        <v>1288</v>
      </c>
      <c r="E59" s="45" t="str">
        <f>IF(Liste!D26=0," ",Liste!D26)</f>
        <v>FARUK HASAN DURSUN</v>
      </c>
      <c r="F59" s="20">
        <v>15</v>
      </c>
      <c r="G59" s="20">
        <v>0</v>
      </c>
      <c r="H59" s="20">
        <v>15</v>
      </c>
      <c r="I59" s="20">
        <v>0</v>
      </c>
      <c r="J59" s="20">
        <v>0</v>
      </c>
      <c r="K59" s="20">
        <v>10</v>
      </c>
      <c r="L59" s="20">
        <v>0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>
        <f t="shared" si="3"/>
        <v>40</v>
      </c>
      <c r="AF59" s="44" t="str">
        <f t="shared" si="4"/>
        <v>GEÇMEZ</v>
      </c>
      <c r="AH59" s="14"/>
    </row>
    <row r="60" spans="2:34" ht="15" customHeight="1">
      <c r="B60" s="1"/>
      <c r="C60" s="30">
        <v>23</v>
      </c>
      <c r="D60" s="45">
        <f>IF(Liste!C27=0," ",Liste!C27)</f>
        <v>1611</v>
      </c>
      <c r="E60" s="45" t="str">
        <f>IF(Liste!D27=0," ",Liste!D27)</f>
        <v>UMUR URAL</v>
      </c>
      <c r="F60" s="20">
        <v>9</v>
      </c>
      <c r="G60" s="20">
        <v>0</v>
      </c>
      <c r="H60" s="20">
        <v>15</v>
      </c>
      <c r="I60" s="20">
        <v>10</v>
      </c>
      <c r="J60" s="20">
        <v>15</v>
      </c>
      <c r="K60" s="20">
        <v>10</v>
      </c>
      <c r="L60" s="20">
        <v>0</v>
      </c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>
        <f t="shared" si="3"/>
        <v>59</v>
      </c>
      <c r="AF60" s="44" t="str">
        <f t="shared" si="4"/>
        <v>GEÇER</v>
      </c>
      <c r="AH60" s="14"/>
    </row>
    <row r="61" spans="2:34" ht="15" customHeight="1">
      <c r="B61" s="1"/>
      <c r="C61" s="30">
        <v>24</v>
      </c>
      <c r="D61" s="45" t="str">
        <f>IF(Liste!C28=0," ",Liste!C28)</f>
        <v xml:space="preserve"> </v>
      </c>
      <c r="E61" s="45" t="str">
        <f>IF(Liste!D28=0," ",Liste!D28)</f>
        <v xml:space="preserve"> </v>
      </c>
      <c r="F61" s="20">
        <v>9</v>
      </c>
      <c r="G61" s="20">
        <v>0</v>
      </c>
      <c r="H61" s="20">
        <v>15</v>
      </c>
      <c r="I61" s="20">
        <v>20</v>
      </c>
      <c r="J61" s="20">
        <v>14</v>
      </c>
      <c r="K61" s="20">
        <v>10</v>
      </c>
      <c r="L61" s="20">
        <v>10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>
        <f t="shared" si="3"/>
        <v>78</v>
      </c>
      <c r="AF61" s="44" t="str">
        <f t="shared" si="4"/>
        <v>İYİ</v>
      </c>
      <c r="AH61" s="14"/>
    </row>
    <row r="62" spans="2:34" ht="15" customHeight="1">
      <c r="B62" s="1"/>
      <c r="C62" s="30">
        <v>25</v>
      </c>
      <c r="D62" s="45" t="str">
        <f>IF(Liste!C29=0," ",Liste!C29)</f>
        <v xml:space="preserve"> </v>
      </c>
      <c r="E62" s="45" t="str">
        <f>IF(Liste!D29=0," ",Liste!D29)</f>
        <v xml:space="preserve"> </v>
      </c>
      <c r="F62" s="20">
        <v>9</v>
      </c>
      <c r="G62" s="20">
        <v>0</v>
      </c>
      <c r="H62" s="20">
        <v>15</v>
      </c>
      <c r="I62" s="20">
        <v>18</v>
      </c>
      <c r="J62" s="20">
        <v>10</v>
      </c>
      <c r="K62" s="20">
        <v>10</v>
      </c>
      <c r="L62" s="20">
        <v>0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>
        <f t="shared" si="3"/>
        <v>62</v>
      </c>
      <c r="AF62" s="44" t="str">
        <f t="shared" si="4"/>
        <v>ORTA</v>
      </c>
      <c r="AH62" s="14"/>
    </row>
    <row r="63" spans="2:34" ht="15" customHeight="1">
      <c r="B63" s="1"/>
      <c r="C63" s="30">
        <v>26</v>
      </c>
      <c r="D63" s="45" t="str">
        <f>IF(Liste!C30=0," ",Liste!C30)</f>
        <v xml:space="preserve"> </v>
      </c>
      <c r="E63" s="45" t="str">
        <f>IF(Liste!D30=0," ",Liste!D30)</f>
        <v xml:space="preserve"> </v>
      </c>
      <c r="F63" s="20">
        <v>0</v>
      </c>
      <c r="G63" s="20">
        <v>0</v>
      </c>
      <c r="H63" s="20">
        <v>9</v>
      </c>
      <c r="I63" s="20">
        <v>20</v>
      </c>
      <c r="J63" s="20">
        <v>3</v>
      </c>
      <c r="K63" s="20">
        <v>2</v>
      </c>
      <c r="L63" s="20">
        <v>0</v>
      </c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>
        <f t="shared" si="3"/>
        <v>34</v>
      </c>
      <c r="AF63" s="44" t="str">
        <f t="shared" si="4"/>
        <v>GEÇMEZ</v>
      </c>
      <c r="AH63" s="14"/>
    </row>
    <row r="64" spans="2:34" ht="15" customHeight="1">
      <c r="B64" s="1"/>
      <c r="C64" s="30">
        <v>27</v>
      </c>
      <c r="D64" s="45" t="str">
        <f>IF(Liste!C31=0," ",Liste!C31)</f>
        <v xml:space="preserve"> </v>
      </c>
      <c r="E64" s="45" t="str">
        <f>IF(Liste!D31=0," ",Liste!D31)</f>
        <v xml:space="preserve"> </v>
      </c>
      <c r="F64" s="20">
        <v>15</v>
      </c>
      <c r="G64" s="20">
        <v>0</v>
      </c>
      <c r="H64" s="20">
        <v>9</v>
      </c>
      <c r="I64" s="20">
        <v>0</v>
      </c>
      <c r="J64" s="20">
        <v>5</v>
      </c>
      <c r="K64" s="20">
        <v>10</v>
      </c>
      <c r="L64" s="20">
        <v>5</v>
      </c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>
        <f t="shared" si="3"/>
        <v>44</v>
      </c>
      <c r="AF64" s="44" t="str">
        <f t="shared" si="4"/>
        <v>GEÇMEZ</v>
      </c>
    </row>
    <row r="65" spans="2:33" ht="15" customHeight="1">
      <c r="B65" s="1"/>
      <c r="C65" s="30">
        <v>28</v>
      </c>
      <c r="D65" s="45" t="str">
        <f>IF(Liste!C32=0," ",Liste!C32)</f>
        <v xml:space="preserve"> </v>
      </c>
      <c r="E65" s="45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 xml:space="preserve"> </v>
      </c>
      <c r="AF65" s="44" t="str">
        <f t="shared" si="4"/>
        <v xml:space="preserve"> </v>
      </c>
    </row>
    <row r="66" spans="2:33" ht="15" customHeight="1">
      <c r="B66" s="1"/>
      <c r="C66" s="30">
        <v>29</v>
      </c>
      <c r="D66" s="45" t="str">
        <f>IF(Liste!C33=0," ",Liste!C33)</f>
        <v xml:space="preserve"> </v>
      </c>
      <c r="E66" s="45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 xml:space="preserve"> </v>
      </c>
      <c r="AF66" s="44" t="str">
        <f t="shared" si="4"/>
        <v xml:space="preserve"> </v>
      </c>
    </row>
    <row r="67" spans="2:33" ht="15" customHeight="1">
      <c r="B67" s="1"/>
      <c r="C67" s="30">
        <v>30</v>
      </c>
      <c r="D67" s="45" t="str">
        <f>IF(Liste!C34=0," ",Liste!C34)</f>
        <v xml:space="preserve"> </v>
      </c>
      <c r="E67" s="45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 xml:space="preserve"> </v>
      </c>
      <c r="AF67" s="44" t="str">
        <f t="shared" si="4"/>
        <v xml:space="preserve"> </v>
      </c>
    </row>
    <row r="68" spans="2:33" ht="15" customHeight="1">
      <c r="B68" s="1"/>
      <c r="C68" s="30">
        <v>31</v>
      </c>
      <c r="D68" s="45" t="str">
        <f>IF(Liste!C35=0," ",Liste!C35)</f>
        <v xml:space="preserve"> </v>
      </c>
      <c r="E68" s="45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 xml:space="preserve"> </v>
      </c>
      <c r="AF68" s="44" t="str">
        <f t="shared" si="4"/>
        <v xml:space="preserve"> </v>
      </c>
    </row>
    <row r="69" spans="2:33" ht="15" customHeight="1">
      <c r="B69" s="1"/>
      <c r="C69" s="30">
        <v>32</v>
      </c>
      <c r="D69" s="45" t="str">
        <f>IF(Liste!C36=0," ",Liste!C36)</f>
        <v xml:space="preserve"> </v>
      </c>
      <c r="E69" s="45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 xml:space="preserve"> </v>
      </c>
      <c r="AF69" s="44" t="str">
        <f t="shared" si="4"/>
        <v xml:space="preserve"> </v>
      </c>
    </row>
    <row r="70" spans="2:33" ht="15" customHeight="1">
      <c r="B70" s="1"/>
      <c r="C70" s="30">
        <v>33</v>
      </c>
      <c r="D70" s="45" t="str">
        <f>IF(Liste!C37=0," ",Liste!C37)</f>
        <v xml:space="preserve"> </v>
      </c>
      <c r="E70" s="45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 xml:space="preserve"> </v>
      </c>
      <c r="AF70" s="44" t="str">
        <f t="shared" si="4"/>
        <v xml:space="preserve"> </v>
      </c>
    </row>
    <row r="71" spans="2:33" ht="15" customHeight="1">
      <c r="B71" s="1"/>
      <c r="C71" s="30">
        <v>34</v>
      </c>
      <c r="D71" s="45" t="str">
        <f>IF(Liste!C38=0," ",Liste!C38)</f>
        <v xml:space="preserve"> </v>
      </c>
      <c r="E71" s="45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 xml:space="preserve"> </v>
      </c>
      <c r="AF71" s="44" t="str">
        <f t="shared" si="4"/>
        <v xml:space="preserve"> </v>
      </c>
    </row>
    <row r="72" spans="2:33" ht="18" customHeight="1" thickBot="1">
      <c r="B72" s="1"/>
      <c r="C72" s="56">
        <v>35</v>
      </c>
      <c r="D72" s="57" t="str">
        <f>IF(Liste!C39=0," ",Liste!C39)</f>
        <v xml:space="preserve"> </v>
      </c>
      <c r="E72" s="57" t="str">
        <f>IF(Liste!D39=0," ",Liste!D39)</f>
        <v xml:space="preserve"> 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 t="str">
        <f t="shared" si="3"/>
        <v xml:space="preserve"> </v>
      </c>
      <c r="AF72" s="60" t="str">
        <f t="shared" si="4"/>
        <v xml:space="preserve"> </v>
      </c>
    </row>
    <row r="73" spans="2:33" ht="24.95" customHeight="1" thickBot="1">
      <c r="B73" s="1"/>
      <c r="C73" s="158" t="s">
        <v>57</v>
      </c>
      <c r="D73" s="159"/>
      <c r="E73" s="159"/>
      <c r="F73" s="55">
        <f>IF(F9=0," ",((SUM(F38:F72)/COUNT(F38:F72))*100)/F9)</f>
        <v>57.948717948717942</v>
      </c>
      <c r="G73" s="55">
        <f>IF(F10=0," ",((SUM(G38:G72)/COUNT(G38:G72))*100)/F10)</f>
        <v>9.6153846153846168</v>
      </c>
      <c r="H73" s="55">
        <f>IF(F11=0," ",((SUM(H38:H72)/COUNT(H38:H72))*100)/F11)</f>
        <v>91.538461538461533</v>
      </c>
      <c r="I73" s="55">
        <f>IF(F12=0," ",((SUM(I38:I72)/COUNT(I38:I72))*100)/F12)</f>
        <v>60.961538461538453</v>
      </c>
      <c r="J73" s="55">
        <f>IF(F13=0," ",((SUM(J38:J72)/COUNT(J38:J72))*100)/F13)</f>
        <v>39.038461538461533</v>
      </c>
      <c r="K73" s="55">
        <f>IF(F14=0," ",((SUM(K38:K72)/COUNT(K38:K72))*100)/F14)</f>
        <v>79.615384615384613</v>
      </c>
      <c r="L73" s="55">
        <f>IF(F15=0," ",((SUM(L38:L72)/COUNT(L38:L72))*100)/F15)</f>
        <v>47.692307692307693</v>
      </c>
      <c r="M73" s="55" t="str">
        <f>IF(F16=0," ",((SUM(M38:M72)/COUNT(M38:M72))*100)/F16)</f>
        <v xml:space="preserve"> </v>
      </c>
      <c r="N73" s="55" t="str">
        <f>IF(F17=0," ",((SUM(N38:N72)/COUNT(N38:N72))*100)/F17)</f>
        <v xml:space="preserve"> </v>
      </c>
      <c r="O73" s="55" t="str">
        <f>IF(F18=0," ",((SUM(O38:O72)/COUNT(O38:O72))*100)/F18)</f>
        <v xml:space="preserve"> </v>
      </c>
      <c r="P73" s="55" t="str">
        <f>IF(F19=0," ",((SUM(P38:P72)/COUNT(P38:P72))*100)/F19)</f>
        <v xml:space="preserve"> </v>
      </c>
      <c r="Q73" s="55" t="str">
        <f>IF(F20=0," ",((SUM(Q38:Q72)/COUNT(Q38:Q72))*100)/F20)</f>
        <v xml:space="preserve"> </v>
      </c>
      <c r="R73" s="55" t="str">
        <f>IF(F21=0," ",((SUM(R38:R72)/COUNT(R38:R72))*100)/F21)</f>
        <v xml:space="preserve"> </v>
      </c>
      <c r="S73" s="55" t="str">
        <f>IF(F22=0," ",((SUM(S38:S72)/COUNT(S38:S72))*100)/F22)</f>
        <v xml:space="preserve"> </v>
      </c>
      <c r="T73" s="55" t="str">
        <f>IF(F23=0," ",((SUM(T38:T72)/COUNT(T38:T72))*100)/F23)</f>
        <v xml:space="preserve"> </v>
      </c>
      <c r="U73" s="55" t="str">
        <f>IF(F24=0," ",((SUM(U38:U72)/COUNT(U38:U72))*100)/F24)</f>
        <v xml:space="preserve"> </v>
      </c>
      <c r="V73" s="55" t="str">
        <f>IF(F25=0," ",((SUM(V38:V72)/COUNT(V38:V72))*100)/F25)</f>
        <v xml:space="preserve"> </v>
      </c>
      <c r="W73" s="55" t="str">
        <f>IF(F26=0," ",((SUM(W38:W72)/COUNT(W38:W72))*100)/F26)</f>
        <v xml:space="preserve"> </v>
      </c>
      <c r="X73" s="55" t="str">
        <f>IF(F27=0," ",((SUM(X38:X72)/COUNT(X38:X72))*100)/F27)</f>
        <v xml:space="preserve"> </v>
      </c>
      <c r="Y73" s="55" t="str">
        <f>IF(F28=0," ",((SUM(Y38:Y72)/COUNT(Y38:Y72))*100)/F28)</f>
        <v xml:space="preserve"> </v>
      </c>
      <c r="Z73" s="55" t="str">
        <f>IF(F29=0," ",((SUM(Z38:Z72)/COUNT(Z38:Z72))*100)/F29)</f>
        <v xml:space="preserve"> </v>
      </c>
      <c r="AA73" s="55" t="str">
        <f>IF(F30=0," ",((SUM(AA38:AA72)/COUNT(AA38:AA72))*100)/F30)</f>
        <v xml:space="preserve"> </v>
      </c>
      <c r="AB73" s="55" t="str">
        <f>IF(F31=0," ",((SUM(AB38:AB72)/COUNT(AB38:AB72))*100)/F31)</f>
        <v xml:space="preserve"> </v>
      </c>
      <c r="AC73" s="55" t="str">
        <f>IF(F32=0," ",((SUM(AC38:AC72)/COUNT(AC38:AC72))*100)/F32)</f>
        <v xml:space="preserve"> </v>
      </c>
      <c r="AD73" s="55" t="str">
        <f>IF(F33=0," ",((SUM(AD38:AD72)/COUNT(AD38:AD72))*100)/F33)</f>
        <v xml:space="preserve"> </v>
      </c>
      <c r="AE73" s="28"/>
      <c r="AF73" s="28"/>
    </row>
    <row r="74" spans="2:3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>
      <c r="Y76" s="40"/>
      <c r="Z76" s="40"/>
      <c r="AA76" s="40"/>
      <c r="AB76" s="134">
        <f ca="1">TODAY()</f>
        <v>43830</v>
      </c>
      <c r="AC76" s="134"/>
      <c r="AD76" s="134"/>
      <c r="AE76" s="134"/>
      <c r="AF76" s="134"/>
      <c r="AG76" s="40"/>
    </row>
    <row r="77" spans="2:33">
      <c r="Y77" s="42"/>
      <c r="Z77" s="42"/>
      <c r="AA77" s="42"/>
      <c r="AB77" s="125" t="s">
        <v>70</v>
      </c>
      <c r="AC77" s="125"/>
      <c r="AD77" s="125"/>
      <c r="AE77" s="125"/>
      <c r="AF77" s="125"/>
      <c r="AG77" s="42"/>
    </row>
    <row r="78" spans="2:33">
      <c r="Y78" s="41"/>
      <c r="Z78" s="41"/>
      <c r="AA78" s="41"/>
      <c r="AB78" s="120" t="s">
        <v>59</v>
      </c>
      <c r="AC78" s="120"/>
      <c r="AD78" s="120"/>
      <c r="AE78" s="120"/>
      <c r="AF78" s="120"/>
      <c r="AG78" s="41"/>
    </row>
  </sheetData>
  <sheetProtection sheet="1" objects="1" scenarios="1" selectLockedCells="1"/>
  <mergeCells count="80">
    <mergeCell ref="AB78:AF78"/>
    <mergeCell ref="D31:E31"/>
    <mergeCell ref="D32:E32"/>
    <mergeCell ref="D33:E33"/>
    <mergeCell ref="C34:E34"/>
    <mergeCell ref="C36:E36"/>
    <mergeCell ref="F36:AD36"/>
    <mergeCell ref="AE36:AE37"/>
    <mergeCell ref="AF36:AF37"/>
    <mergeCell ref="C73:E73"/>
    <mergeCell ref="AB76:AF76"/>
    <mergeCell ref="AB77:AF7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F73:O73">
    <cfRule type="cellIs" dxfId="11" priority="4" stopIfTrue="1" operator="lessThan">
      <formula>50</formula>
    </cfRule>
  </conditionalFormatting>
  <conditionalFormatting sqref="F73:AD73">
    <cfRule type="cellIs" dxfId="10" priority="2" stopIfTrue="1" operator="lessThan">
      <formula>50</formula>
    </cfRule>
    <cfRule type="cellIs" dxfId="9" priority="3" stopIfTrue="1" operator="lessThan">
      <formula>50</formula>
    </cfRule>
  </conditionalFormatting>
  <conditionalFormatting sqref="AF38:AF72">
    <cfRule type="cellIs" dxfId="8" priority="1" operator="equal">
      <formula>"GEÇMEZ"</formula>
    </cfRule>
  </conditionalFormatting>
  <hyperlinks>
    <hyperlink ref="AH3" r:id="rId1"/>
  </hyperlinks>
  <printOptions horizontalCentered="1" verticalCentered="1"/>
  <pageMargins left="0" right="0" top="0" bottom="0" header="0" footer="0"/>
  <pageSetup paperSize="9" scale="61" orientation="portrait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AJ78"/>
  <sheetViews>
    <sheetView workbookViewId="0">
      <selection activeCell="D18" sqref="D18:E18"/>
    </sheetView>
  </sheetViews>
  <sheetFormatPr defaultColWidth="9.140625" defaultRowHeight="12.75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/>
    <row r="2" spans="2:36" ht="30" customHeight="1" thickBot="1">
      <c r="B2" s="1"/>
      <c r="C2" s="175" t="s">
        <v>28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7"/>
      <c r="AH2" s="173" t="s">
        <v>20</v>
      </c>
      <c r="AI2" s="173"/>
      <c r="AJ2" s="173"/>
    </row>
    <row r="3" spans="2:36" ht="15" customHeight="1">
      <c r="B3" s="23"/>
      <c r="C3" s="181" t="s">
        <v>29</v>
      </c>
      <c r="D3" s="182"/>
      <c r="E3" s="155" t="str">
        <f>Liste!G4&amp;Liste!H4</f>
        <v>:ÖZEL İSTANBUL ŞAFAK MESLEKİ VE TEKNİK ANADOLU LİSESİ</v>
      </c>
      <c r="F3" s="155"/>
      <c r="G3" s="180" t="s">
        <v>30</v>
      </c>
      <c r="H3" s="180"/>
      <c r="I3" s="180"/>
      <c r="J3" s="180"/>
      <c r="K3" s="155" t="str">
        <f>Liste!G6&amp;" "&amp;Liste!H6</f>
        <v>: 10-B</v>
      </c>
      <c r="L3" s="155"/>
      <c r="M3" s="155"/>
      <c r="N3" s="155"/>
      <c r="O3" s="155"/>
      <c r="P3" s="156"/>
      <c r="Q3" s="24"/>
      <c r="R3" s="183" t="s">
        <v>31</v>
      </c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5"/>
      <c r="AG3" s="7"/>
      <c r="AH3" s="174" t="s">
        <v>22</v>
      </c>
      <c r="AI3" s="173"/>
      <c r="AJ3" s="173"/>
    </row>
    <row r="4" spans="2:36" ht="15" customHeight="1" thickBot="1">
      <c r="B4" s="23"/>
      <c r="C4" s="152" t="s">
        <v>32</v>
      </c>
      <c r="D4" s="153"/>
      <c r="E4" s="154" t="str">
        <f>Liste!G5&amp;Liste!H5</f>
        <v>:2017-2018</v>
      </c>
      <c r="F4" s="154"/>
      <c r="G4" s="176" t="s">
        <v>33</v>
      </c>
      <c r="H4" s="176"/>
      <c r="I4" s="176"/>
      <c r="J4" s="176"/>
      <c r="K4" s="154" t="s">
        <v>60</v>
      </c>
      <c r="L4" s="154"/>
      <c r="M4" s="154"/>
      <c r="N4" s="154"/>
      <c r="O4" s="154"/>
      <c r="P4" s="157"/>
      <c r="Q4" s="3"/>
      <c r="R4" s="186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8"/>
    </row>
    <row r="5" spans="2:36" ht="15" customHeight="1">
      <c r="B5" s="23"/>
      <c r="C5" s="152" t="s">
        <v>35</v>
      </c>
      <c r="D5" s="153"/>
      <c r="E5" s="154" t="s">
        <v>62</v>
      </c>
      <c r="F5" s="154"/>
      <c r="G5" s="176" t="s">
        <v>11</v>
      </c>
      <c r="H5" s="176"/>
      <c r="I5" s="176"/>
      <c r="J5" s="176"/>
      <c r="K5" s="154" t="str">
        <f>Liste!G8&amp;" "&amp;Liste!H7</f>
        <v>: ELEKTRİK ELEKTRONİK VE ÖLÇME</v>
      </c>
      <c r="L5" s="154"/>
      <c r="M5" s="154"/>
      <c r="N5" s="154"/>
      <c r="O5" s="154"/>
      <c r="P5" s="157"/>
      <c r="Q5" s="24"/>
      <c r="R5" s="150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89">
        <f>O16</f>
        <v>0.625</v>
      </c>
      <c r="AE5" s="189"/>
      <c r="AF5" s="50" t="s">
        <v>38</v>
      </c>
      <c r="AH5" s="166" t="s">
        <v>39</v>
      </c>
      <c r="AI5" s="166"/>
      <c r="AJ5" s="166"/>
    </row>
    <row r="6" spans="2:36" ht="15" customHeight="1" thickBot="1">
      <c r="B6" s="23"/>
      <c r="C6" s="177" t="s">
        <v>12</v>
      </c>
      <c r="D6" s="178"/>
      <c r="E6" s="132" t="str">
        <f>Liste!G7&amp;Liste!H8</f>
        <v>:YÜCEL DEMİR-H. TAYFUN YILDIRIM</v>
      </c>
      <c r="F6" s="132"/>
      <c r="G6" s="179"/>
      <c r="H6" s="179"/>
      <c r="I6" s="179"/>
      <c r="J6" s="179"/>
      <c r="K6" s="132"/>
      <c r="L6" s="132"/>
      <c r="M6" s="132"/>
      <c r="N6" s="132"/>
      <c r="O6" s="132"/>
      <c r="P6" s="133"/>
      <c r="Q6" s="24"/>
      <c r="R6" s="129" t="s">
        <v>40</v>
      </c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1"/>
      <c r="AH6" s="166"/>
      <c r="AI6" s="166"/>
      <c r="AJ6" s="16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167" t="str">
        <f>CONCATENATE(AJ9,AJ10,AJ11,AJ12,AJ13,AJ14,AJ15,AJ16,AJ17,AJ18,AJ19,AJ20,AJ21,AJ23,AJ24,AJ25,AJ26,AJ27,AJ28,AJ29,AJ30,AJ31,AJ32,AJ33)</f>
        <v xml:space="preserve">    * SANTRALLERİN ÖZELLİKLERİ    * SANTRALLERİN ÖZELLİKLERİ    * İLETKENLER VE YALITKANLAR    * COULOMB KANUNU</v>
      </c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9"/>
      <c r="AH7" s="166"/>
      <c r="AI7" s="166"/>
      <c r="AJ7" s="166"/>
    </row>
    <row r="8" spans="2:36" ht="21" customHeight="1">
      <c r="B8" s="1"/>
      <c r="C8" s="140" t="s">
        <v>41</v>
      </c>
      <c r="D8" s="141"/>
      <c r="E8" s="141"/>
      <c r="F8" s="27" t="s">
        <v>42</v>
      </c>
      <c r="G8" s="3"/>
      <c r="H8" s="117" t="s">
        <v>43</v>
      </c>
      <c r="I8" s="118"/>
      <c r="J8" s="118"/>
      <c r="K8" s="118"/>
      <c r="L8" s="118"/>
      <c r="M8" s="118"/>
      <c r="N8" s="118"/>
      <c r="O8" s="118"/>
      <c r="P8" s="119"/>
      <c r="Q8" s="25"/>
      <c r="R8" s="167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9"/>
    </row>
    <row r="9" spans="2:36" ht="20.100000000000001" customHeight="1">
      <c r="B9" s="1"/>
      <c r="C9" s="37">
        <v>1</v>
      </c>
      <c r="D9" s="146" t="s">
        <v>211</v>
      </c>
      <c r="E9" s="146"/>
      <c r="F9" s="38">
        <v>10</v>
      </c>
      <c r="G9" s="3"/>
      <c r="H9" s="113" t="s">
        <v>44</v>
      </c>
      <c r="I9" s="114"/>
      <c r="J9" s="114"/>
      <c r="K9" s="114"/>
      <c r="L9" s="114"/>
      <c r="M9" s="114"/>
      <c r="N9" s="114"/>
      <c r="O9" s="115">
        <f>COUNTIF(AF38:AF72,"GEÇMEZ")</f>
        <v>9</v>
      </c>
      <c r="P9" s="116"/>
      <c r="Q9" s="25"/>
      <c r="R9" s="167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9"/>
      <c r="AH9" s="12" t="str">
        <f t="shared" ref="AH9:AH33" si="0">IF(D9=0,"",D9)</f>
        <v>TERMİK VE NÜKLEER SANTRAL</v>
      </c>
      <c r="AI9" s="13">
        <f>F73</f>
        <v>91.666666666666657</v>
      </c>
      <c r="AJ9" s="11" t="str">
        <f>IF(AI9&lt;50,"    * "&amp;AH9,"")</f>
        <v/>
      </c>
    </row>
    <row r="10" spans="2:36" ht="20.100000000000001" customHeight="1">
      <c r="B10" s="1"/>
      <c r="C10" s="37">
        <v>2</v>
      </c>
      <c r="D10" s="146" t="s">
        <v>212</v>
      </c>
      <c r="E10" s="146"/>
      <c r="F10" s="38">
        <v>10</v>
      </c>
      <c r="G10" s="3"/>
      <c r="H10" s="113" t="s">
        <v>45</v>
      </c>
      <c r="I10" s="114"/>
      <c r="J10" s="114"/>
      <c r="K10" s="114"/>
      <c r="L10" s="114"/>
      <c r="M10" s="114"/>
      <c r="N10" s="114"/>
      <c r="O10" s="115">
        <f>COUNTIF(AF38:AF72,"GEÇER")</f>
        <v>5</v>
      </c>
      <c r="P10" s="116"/>
      <c r="Q10" s="25"/>
      <c r="R10" s="167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9"/>
      <c r="AH10" s="12" t="str">
        <f t="shared" si="0"/>
        <v>SANTRALLERİN ÖZELLİKLERİ</v>
      </c>
      <c r="AI10" s="13">
        <f>G73</f>
        <v>49.166666666666671</v>
      </c>
      <c r="AJ10" s="11" t="str">
        <f t="shared" ref="AJ10:AJ27" si="1">IF(AI10&lt;50,"    * "&amp;AH10,"")</f>
        <v xml:space="preserve">    * SANTRALLERİN ÖZELLİKLERİ</v>
      </c>
    </row>
    <row r="11" spans="2:36" ht="20.100000000000001" customHeight="1">
      <c r="B11" s="1"/>
      <c r="C11" s="37">
        <v>3</v>
      </c>
      <c r="D11" s="146" t="s">
        <v>212</v>
      </c>
      <c r="E11" s="146"/>
      <c r="F11" s="38">
        <v>10</v>
      </c>
      <c r="G11" s="3"/>
      <c r="H11" s="113" t="s">
        <v>46</v>
      </c>
      <c r="I11" s="114"/>
      <c r="J11" s="114"/>
      <c r="K11" s="114"/>
      <c r="L11" s="114"/>
      <c r="M11" s="114"/>
      <c r="N11" s="114"/>
      <c r="O11" s="115">
        <f>COUNTIF(AF38:AF72,"ORTA")</f>
        <v>6</v>
      </c>
      <c r="P11" s="116"/>
      <c r="Q11" s="25"/>
      <c r="R11" s="170" t="s">
        <v>47</v>
      </c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2"/>
      <c r="AH11" s="12" t="str">
        <f t="shared" si="0"/>
        <v>SANTRALLERİN ÖZELLİKLERİ</v>
      </c>
      <c r="AI11" s="13">
        <f>H73</f>
        <v>80</v>
      </c>
      <c r="AJ11" s="11" t="str">
        <f t="shared" si="1"/>
        <v/>
      </c>
    </row>
    <row r="12" spans="2:36" ht="20.100000000000001" customHeight="1">
      <c r="B12" s="1"/>
      <c r="C12" s="37">
        <v>4</v>
      </c>
      <c r="D12" s="146" t="s">
        <v>213</v>
      </c>
      <c r="E12" s="146"/>
      <c r="F12" s="38">
        <v>10</v>
      </c>
      <c r="G12" s="3"/>
      <c r="H12" s="113" t="s">
        <v>48</v>
      </c>
      <c r="I12" s="114"/>
      <c r="J12" s="114"/>
      <c r="K12" s="114"/>
      <c r="L12" s="114"/>
      <c r="M12" s="114"/>
      <c r="N12" s="114"/>
      <c r="O12" s="115">
        <f>COUNTIF(AF38:AF72,"İYİ")</f>
        <v>2</v>
      </c>
      <c r="P12" s="116"/>
      <c r="Q12" s="25"/>
      <c r="R12" s="170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2"/>
      <c r="AH12" s="12" t="str">
        <f t="shared" si="0"/>
        <v>ATOMUN YAPISI</v>
      </c>
      <c r="AI12" s="13">
        <f>I73</f>
        <v>70.416666666666671</v>
      </c>
      <c r="AJ12" s="11" t="str">
        <f t="shared" si="1"/>
        <v/>
      </c>
    </row>
    <row r="13" spans="2:36" ht="20.100000000000001" customHeight="1">
      <c r="B13" s="1"/>
      <c r="C13" s="37">
        <v>5</v>
      </c>
      <c r="D13" s="146" t="s">
        <v>214</v>
      </c>
      <c r="E13" s="146"/>
      <c r="F13" s="38">
        <v>10</v>
      </c>
      <c r="G13" s="3"/>
      <c r="H13" s="113" t="s">
        <v>49</v>
      </c>
      <c r="I13" s="114"/>
      <c r="J13" s="114"/>
      <c r="K13" s="114"/>
      <c r="L13" s="114"/>
      <c r="M13" s="114"/>
      <c r="N13" s="114"/>
      <c r="O13" s="115">
        <f>COUNTIF(AF38:AF72,"PEKİYİ")</f>
        <v>2</v>
      </c>
      <c r="P13" s="116"/>
      <c r="Q13" s="25"/>
      <c r="R13" s="170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2"/>
      <c r="AH13" s="12" t="str">
        <f t="shared" si="0"/>
        <v>ATOMUN ÖZELLİKLERİ</v>
      </c>
      <c r="AI13" s="13">
        <f>J73</f>
        <v>57.083333333333329</v>
      </c>
      <c r="AJ13" s="11" t="str">
        <f t="shared" si="1"/>
        <v/>
      </c>
    </row>
    <row r="14" spans="2:36" ht="20.100000000000001" customHeight="1">
      <c r="B14" s="1"/>
      <c r="C14" s="37">
        <v>6</v>
      </c>
      <c r="D14" s="146" t="s">
        <v>215</v>
      </c>
      <c r="E14" s="146"/>
      <c r="F14" s="38">
        <v>10</v>
      </c>
      <c r="G14" s="3"/>
      <c r="H14" s="161"/>
      <c r="I14" s="162"/>
      <c r="J14" s="162"/>
      <c r="K14" s="162"/>
      <c r="L14" s="162"/>
      <c r="M14" s="162"/>
      <c r="N14" s="162"/>
      <c r="O14" s="162"/>
      <c r="P14" s="163"/>
      <c r="Q14" s="25"/>
      <c r="R14" s="170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2"/>
      <c r="AH14" s="12" t="str">
        <f t="shared" si="0"/>
        <v>ELEKTRİKLENME YÖNTEMLERİ</v>
      </c>
      <c r="AI14" s="13">
        <f>K73</f>
        <v>77.5</v>
      </c>
      <c r="AJ14" s="11" t="str">
        <f t="shared" si="1"/>
        <v/>
      </c>
    </row>
    <row r="15" spans="2:36" ht="17.25" customHeight="1">
      <c r="B15" s="1"/>
      <c r="C15" s="37">
        <v>7</v>
      </c>
      <c r="D15" s="146" t="s">
        <v>216</v>
      </c>
      <c r="E15" s="146"/>
      <c r="F15" s="38">
        <v>10</v>
      </c>
      <c r="G15" s="3"/>
      <c r="H15" s="113" t="s">
        <v>50</v>
      </c>
      <c r="I15" s="114"/>
      <c r="J15" s="114"/>
      <c r="K15" s="114"/>
      <c r="L15" s="114"/>
      <c r="M15" s="114"/>
      <c r="N15" s="114"/>
      <c r="O15" s="142">
        <f>IF(COUNT(AE38:AE72)=0," ",SUM(AE38:AE72)/COUNT(AE38:AE72))</f>
        <v>54.208333333333336</v>
      </c>
      <c r="P15" s="143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21" t="str">
        <f>Liste!H8</f>
        <v>YÜCEL DEMİR-H. TAYFUN YILDIRIM</v>
      </c>
      <c r="AD15" s="121"/>
      <c r="AE15" s="121"/>
      <c r="AF15" s="122"/>
      <c r="AH15" s="12" t="str">
        <f t="shared" si="0"/>
        <v>ALTERNATÖRLER</v>
      </c>
      <c r="AI15" s="13">
        <f>L73</f>
        <v>54.166666666666671</v>
      </c>
      <c r="AJ15" s="11" t="str">
        <f t="shared" si="1"/>
        <v/>
      </c>
    </row>
    <row r="16" spans="2:36" ht="20.100000000000001" customHeight="1" thickBot="1">
      <c r="B16" s="1"/>
      <c r="C16" s="37">
        <v>8</v>
      </c>
      <c r="D16" s="146" t="s">
        <v>212</v>
      </c>
      <c r="E16" s="146"/>
      <c r="F16" s="38">
        <v>10</v>
      </c>
      <c r="G16" s="3"/>
      <c r="H16" s="164" t="s">
        <v>51</v>
      </c>
      <c r="I16" s="165"/>
      <c r="J16" s="165"/>
      <c r="K16" s="165"/>
      <c r="L16" s="165"/>
      <c r="M16" s="165"/>
      <c r="N16" s="165"/>
      <c r="O16" s="144">
        <f>SUM(O10:O13)/SUM(O9:O14)</f>
        <v>0.625</v>
      </c>
      <c r="P16" s="145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23" t="str">
        <f>Liste!H9</f>
        <v>ELEKTRİK ÖĞRETMENİ</v>
      </c>
      <c r="AD16" s="123"/>
      <c r="AE16" s="123"/>
      <c r="AF16" s="124"/>
      <c r="AH16" s="12" t="str">
        <f t="shared" si="0"/>
        <v>SANTRALLERİN ÖZELLİKLERİ</v>
      </c>
      <c r="AI16" s="13">
        <f>M73</f>
        <v>30</v>
      </c>
      <c r="AJ16" s="11" t="str">
        <f t="shared" si="1"/>
        <v xml:space="preserve">    * SANTRALLERİN ÖZELLİKLERİ</v>
      </c>
    </row>
    <row r="17" spans="2:36" ht="20.100000000000001" customHeight="1" thickBot="1">
      <c r="B17" s="1"/>
      <c r="C17" s="37">
        <v>9</v>
      </c>
      <c r="D17" s="146" t="s">
        <v>217</v>
      </c>
      <c r="E17" s="146"/>
      <c r="F17" s="38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>İLETKENLER VE YALITKANLAR</v>
      </c>
      <c r="AI17" s="13">
        <f>N73</f>
        <v>26.666666666666664</v>
      </c>
      <c r="AJ17" s="11" t="str">
        <f t="shared" si="1"/>
        <v xml:space="preserve">    * İLETKENLER VE YALITKANLAR</v>
      </c>
    </row>
    <row r="18" spans="2:36" ht="20.100000000000001" customHeight="1">
      <c r="B18" s="1"/>
      <c r="C18" s="37">
        <v>10</v>
      </c>
      <c r="D18" s="146" t="s">
        <v>218</v>
      </c>
      <c r="E18" s="146"/>
      <c r="F18" s="38">
        <v>10</v>
      </c>
      <c r="G18" s="24"/>
      <c r="H18" s="126" t="s">
        <v>52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8"/>
      <c r="AH18" s="12" t="str">
        <f t="shared" si="0"/>
        <v>COULOMB KANUNU</v>
      </c>
      <c r="AI18" s="13">
        <f>O73</f>
        <v>5.4166666666666661</v>
      </c>
      <c r="AJ18" s="11" t="str">
        <f t="shared" si="1"/>
        <v xml:space="preserve">    * COULOMB KANUNU</v>
      </c>
    </row>
    <row r="19" spans="2:36" ht="20.100000000000001" customHeight="1">
      <c r="B19" s="1"/>
      <c r="C19" s="37">
        <v>11</v>
      </c>
      <c r="D19" s="146"/>
      <c r="E19" s="146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 t="str">
        <f t="shared" si="0"/>
        <v/>
      </c>
      <c r="AI19" s="13" t="str">
        <f>P73</f>
        <v xml:space="preserve"> </v>
      </c>
      <c r="AJ19" s="11" t="str">
        <f t="shared" si="1"/>
        <v/>
      </c>
    </row>
    <row r="20" spans="2:36" ht="20.100000000000001" customHeight="1">
      <c r="B20" s="1"/>
      <c r="C20" s="37">
        <v>12</v>
      </c>
      <c r="D20" s="146"/>
      <c r="E20" s="146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 t="str">
        <f t="shared" si="0"/>
        <v/>
      </c>
      <c r="AI20" s="13" t="str">
        <f>Q73</f>
        <v xml:space="preserve"> </v>
      </c>
      <c r="AJ20" s="11" t="str">
        <f t="shared" si="1"/>
        <v/>
      </c>
    </row>
    <row r="21" spans="2:36" ht="20.100000000000001" customHeight="1">
      <c r="B21" s="1"/>
      <c r="C21" s="37">
        <v>13</v>
      </c>
      <c r="D21" s="146"/>
      <c r="E21" s="146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 t="str">
        <f t="shared" si="0"/>
        <v/>
      </c>
      <c r="AI21" s="13" t="str">
        <f>R73</f>
        <v xml:space="preserve"> </v>
      </c>
      <c r="AJ21" s="11" t="str">
        <f t="shared" si="1"/>
        <v/>
      </c>
    </row>
    <row r="22" spans="2:36" ht="20.100000000000001" customHeight="1">
      <c r="B22" s="1"/>
      <c r="C22" s="37">
        <v>14</v>
      </c>
      <c r="D22" s="146"/>
      <c r="E22" s="146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 t="str">
        <f t="shared" si="0"/>
        <v/>
      </c>
      <c r="AI22" s="13" t="str">
        <f>S73</f>
        <v xml:space="preserve"> </v>
      </c>
      <c r="AJ22" s="11" t="str">
        <f t="shared" si="1"/>
        <v/>
      </c>
    </row>
    <row r="23" spans="2:36" ht="20.100000000000001" customHeight="1">
      <c r="B23" s="1"/>
      <c r="C23" s="37">
        <v>15</v>
      </c>
      <c r="D23" s="146"/>
      <c r="E23" s="146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 t="str">
        <f t="shared" si="0"/>
        <v/>
      </c>
      <c r="AI23" s="13" t="str">
        <f>T73</f>
        <v xml:space="preserve"> </v>
      </c>
      <c r="AJ23" s="11" t="str">
        <f t="shared" si="1"/>
        <v/>
      </c>
    </row>
    <row r="24" spans="2:36" ht="20.100000000000001" customHeight="1">
      <c r="B24" s="1"/>
      <c r="C24" s="37">
        <v>16</v>
      </c>
      <c r="D24" s="146"/>
      <c r="E24" s="146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 t="str">
        <f t="shared" si="0"/>
        <v/>
      </c>
      <c r="AI24" s="13" t="str">
        <f>U73</f>
        <v xml:space="preserve"> </v>
      </c>
      <c r="AJ24" s="11" t="str">
        <f t="shared" si="1"/>
        <v/>
      </c>
    </row>
    <row r="25" spans="2:36" ht="20.100000000000001" customHeight="1">
      <c r="B25" s="1"/>
      <c r="C25" s="37">
        <v>17</v>
      </c>
      <c r="D25" s="146"/>
      <c r="E25" s="146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 t="str">
        <f t="shared" si="0"/>
        <v/>
      </c>
      <c r="AI25" s="13" t="str">
        <f>V73</f>
        <v xml:space="preserve"> </v>
      </c>
      <c r="AJ25" s="11" t="str">
        <f t="shared" si="1"/>
        <v/>
      </c>
    </row>
    <row r="26" spans="2:36" ht="20.100000000000001" customHeight="1">
      <c r="B26" s="1"/>
      <c r="C26" s="37">
        <v>18</v>
      </c>
      <c r="D26" s="146"/>
      <c r="E26" s="146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 t="str">
        <f t="shared" si="0"/>
        <v/>
      </c>
      <c r="AI26" s="13" t="str">
        <f>W73</f>
        <v xml:space="preserve"> </v>
      </c>
      <c r="AJ26" s="11" t="str">
        <f t="shared" si="1"/>
        <v/>
      </c>
    </row>
    <row r="27" spans="2:36" ht="20.100000000000001" customHeight="1">
      <c r="B27" s="1"/>
      <c r="C27" s="37">
        <v>19</v>
      </c>
      <c r="D27" s="146"/>
      <c r="E27" s="146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 t="str">
        <f t="shared" si="0"/>
        <v/>
      </c>
      <c r="AI27" s="13" t="str">
        <f>X73</f>
        <v xml:space="preserve"> </v>
      </c>
      <c r="AJ27" s="11" t="str">
        <f t="shared" si="1"/>
        <v/>
      </c>
    </row>
    <row r="28" spans="2:36" ht="20.100000000000001" customHeight="1">
      <c r="B28" s="1"/>
      <c r="C28" s="37">
        <v>20</v>
      </c>
      <c r="D28" s="146"/>
      <c r="E28" s="146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 t="str">
        <f t="shared" si="0"/>
        <v/>
      </c>
      <c r="AI28" s="13" t="str">
        <f>Y73</f>
        <v xml:space="preserve"> </v>
      </c>
      <c r="AJ28" s="11" t="str">
        <f>IF(AI28&lt;50,"    * "&amp;AH28,"")</f>
        <v/>
      </c>
    </row>
    <row r="29" spans="2:36" ht="20.100000000000001" customHeight="1">
      <c r="B29" s="1"/>
      <c r="C29" s="37">
        <v>21</v>
      </c>
      <c r="D29" s="146"/>
      <c r="E29" s="146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 t="str">
        <f t="shared" si="0"/>
        <v/>
      </c>
      <c r="AI29" s="13" t="str">
        <f>Z73</f>
        <v xml:space="preserve"> </v>
      </c>
      <c r="AJ29" s="11" t="str">
        <f t="shared" ref="AJ29:AJ33" si="2">IF(AI29&lt;50,"    * "&amp;AH29,"")</f>
        <v/>
      </c>
    </row>
    <row r="30" spans="2:36" ht="20.100000000000001" customHeight="1">
      <c r="B30" s="1"/>
      <c r="C30" s="37">
        <v>22</v>
      </c>
      <c r="D30" s="146"/>
      <c r="E30" s="146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 t="str">
        <f t="shared" si="0"/>
        <v/>
      </c>
      <c r="AI30" s="13" t="str">
        <f>AA73</f>
        <v xml:space="preserve"> </v>
      </c>
      <c r="AJ30" s="11" t="str">
        <f t="shared" si="2"/>
        <v/>
      </c>
    </row>
    <row r="31" spans="2:36" ht="20.100000000000001" customHeight="1">
      <c r="B31" s="1"/>
      <c r="C31" s="37">
        <v>23</v>
      </c>
      <c r="D31" s="146"/>
      <c r="E31" s="146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 t="str">
        <f t="shared" si="0"/>
        <v/>
      </c>
      <c r="AI31" s="13" t="str">
        <f>AB73</f>
        <v xml:space="preserve"> </v>
      </c>
      <c r="AJ31" s="11" t="str">
        <f t="shared" si="2"/>
        <v/>
      </c>
    </row>
    <row r="32" spans="2:36" ht="20.100000000000001" customHeight="1">
      <c r="B32" s="1"/>
      <c r="C32" s="37">
        <v>24</v>
      </c>
      <c r="D32" s="146"/>
      <c r="E32" s="146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 t="str">
        <f t="shared" si="0"/>
        <v/>
      </c>
      <c r="AI32" s="13" t="str">
        <f>AC73</f>
        <v xml:space="preserve"> </v>
      </c>
      <c r="AJ32" s="11" t="str">
        <f t="shared" si="2"/>
        <v/>
      </c>
    </row>
    <row r="33" spans="2:36" ht="20.100000000000001" customHeight="1">
      <c r="B33" s="1"/>
      <c r="C33" s="37">
        <v>25</v>
      </c>
      <c r="D33" s="146"/>
      <c r="E33" s="146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 t="str">
        <f t="shared" si="0"/>
        <v/>
      </c>
      <c r="AI33" s="13" t="str">
        <f>AD73</f>
        <v xml:space="preserve"> </v>
      </c>
      <c r="AJ33" s="11" t="str">
        <f t="shared" si="2"/>
        <v/>
      </c>
    </row>
    <row r="34" spans="2:36" ht="20.100000000000001" customHeight="1" thickBot="1">
      <c r="B34" s="1"/>
      <c r="C34" s="147" t="s">
        <v>53</v>
      </c>
      <c r="D34" s="148"/>
      <c r="E34" s="149"/>
      <c r="F34" s="39">
        <f>SUM(F9:F33)</f>
        <v>100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6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>
      <c r="B36" s="1"/>
      <c r="C36" s="160" t="s">
        <v>0</v>
      </c>
      <c r="D36" s="139"/>
      <c r="E36" s="139"/>
      <c r="F36" s="139" t="s">
        <v>54</v>
      </c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5" t="s">
        <v>55</v>
      </c>
      <c r="AF36" s="137" t="s">
        <v>56</v>
      </c>
      <c r="AH36" s="12"/>
      <c r="AI36" s="13"/>
    </row>
    <row r="37" spans="2:36" ht="24.95" customHeight="1">
      <c r="B37" s="1"/>
      <c r="C37" s="29" t="s">
        <v>2</v>
      </c>
      <c r="D37" s="4" t="s">
        <v>3</v>
      </c>
      <c r="E37" s="4" t="s">
        <v>4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36"/>
      <c r="AF37" s="138"/>
      <c r="AH37" s="12"/>
      <c r="AI37" s="13"/>
    </row>
    <row r="38" spans="2:36" ht="15" customHeight="1">
      <c r="B38" s="1"/>
      <c r="C38" s="30">
        <v>1</v>
      </c>
      <c r="D38" s="45">
        <f>IF(Liste!C5=0," ",Liste!C5)</f>
        <v>1024</v>
      </c>
      <c r="E38" s="45" t="str">
        <f>IF(Liste!D5=0," ",Liste!D5)</f>
        <v>EMRE BURHAN</v>
      </c>
      <c r="F38" s="20">
        <v>10</v>
      </c>
      <c r="G38" s="20">
        <v>5</v>
      </c>
      <c r="H38" s="20">
        <v>8</v>
      </c>
      <c r="I38" s="20">
        <v>8</v>
      </c>
      <c r="J38" s="20">
        <v>4</v>
      </c>
      <c r="K38" s="20">
        <v>6</v>
      </c>
      <c r="L38" s="20">
        <v>7</v>
      </c>
      <c r="M38" s="20">
        <v>0</v>
      </c>
      <c r="N38" s="20">
        <v>2</v>
      </c>
      <c r="O38" s="20">
        <v>0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>
        <f t="shared" ref="AE38:AE72" si="3">IF(COUNTBLANK(F38:AD38)=COLUMNS(F38:AD38)," ",IF(SUM(F38:AD38)=0,0,SUM(F38:AD38)))</f>
        <v>50</v>
      </c>
      <c r="AF38" s="44" t="str">
        <f>IF(AE38=" "," ",IF(AE38&gt;=85,"PEKİYİ",IF(AE38&gt;=70,"İYİ",IF(AE38&gt;=60,"ORTA",IF(AE38&gt;=50,"GEÇER",IF(AE38&lt;50,"GEÇMEZ"))))))</f>
        <v>GEÇER</v>
      </c>
      <c r="AH38" s="12"/>
      <c r="AI38" s="13"/>
    </row>
    <row r="39" spans="2:36" ht="15" customHeight="1">
      <c r="B39" s="1"/>
      <c r="C39" s="30">
        <v>2</v>
      </c>
      <c r="D39" s="45">
        <f>IF(Liste!C6=0," ",Liste!C6)</f>
        <v>1029</v>
      </c>
      <c r="E39" s="45" t="str">
        <f>IF(Liste!D6=0," ",Liste!D6)</f>
        <v>BERK ATUĞ</v>
      </c>
      <c r="F39" s="20">
        <v>4</v>
      </c>
      <c r="G39" s="20">
        <v>5</v>
      </c>
      <c r="H39" s="20">
        <v>10</v>
      </c>
      <c r="I39" s="20">
        <v>10</v>
      </c>
      <c r="J39" s="20">
        <v>5</v>
      </c>
      <c r="K39" s="20">
        <v>10</v>
      </c>
      <c r="L39" s="20">
        <v>10</v>
      </c>
      <c r="M39" s="20">
        <v>10</v>
      </c>
      <c r="N39" s="20">
        <v>2</v>
      </c>
      <c r="O39" s="20">
        <v>0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>
        <f>IF(COUNTBLANK(F39:AD39)=COLUMNS(F39:AD39)," ",IF(SUM(F39:AD39)=0,0,SUM(F39:AD39)))</f>
        <v>66</v>
      </c>
      <c r="AF39" s="44" t="str">
        <f t="shared" ref="AF39:AF72" si="4">IF(AE39=" "," ",IF(AE39&gt;=85,"PEKİYİ",IF(AE39&gt;=70,"İYİ",IF(AE39&gt;=60,"ORTA",IF(AE39&gt;=50,"GEÇER",IF(AE39&lt;50,"GEÇMEZ",0))))))</f>
        <v>ORTA</v>
      </c>
      <c r="AH39" s="12"/>
      <c r="AI39" s="13"/>
    </row>
    <row r="40" spans="2:36" ht="15" customHeight="1">
      <c r="B40" s="1"/>
      <c r="C40" s="30">
        <v>3</v>
      </c>
      <c r="D40" s="45">
        <f>IF(Liste!C7=0," ",Liste!C7)</f>
        <v>1030</v>
      </c>
      <c r="E40" s="45" t="str">
        <f>IF(Liste!D7=0," ",Liste!D7)</f>
        <v>BERKANT ZİLYAS</v>
      </c>
      <c r="F40" s="20">
        <v>10</v>
      </c>
      <c r="G40" s="20">
        <v>0</v>
      </c>
      <c r="H40" s="20">
        <v>0</v>
      </c>
      <c r="I40" s="20">
        <v>0</v>
      </c>
      <c r="J40" s="20">
        <v>0</v>
      </c>
      <c r="K40" s="20">
        <v>10</v>
      </c>
      <c r="L40" s="20">
        <v>10</v>
      </c>
      <c r="M40" s="20">
        <v>10</v>
      </c>
      <c r="N40" s="20">
        <v>6</v>
      </c>
      <c r="O40" s="20">
        <v>0</v>
      </c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>
        <f t="shared" si="3"/>
        <v>46</v>
      </c>
      <c r="AF40" s="44" t="str">
        <f t="shared" si="4"/>
        <v>GEÇMEZ</v>
      </c>
      <c r="AH40" s="12"/>
      <c r="AI40" s="13"/>
    </row>
    <row r="41" spans="2:36" ht="15" customHeight="1">
      <c r="B41" s="1"/>
      <c r="C41" s="30">
        <v>4</v>
      </c>
      <c r="D41" s="45">
        <f>IF(Liste!C8=0," ",Liste!C8)</f>
        <v>1032</v>
      </c>
      <c r="E41" s="45" t="str">
        <f>IF(Liste!D8=0," ",Liste!D8)</f>
        <v>NAZIM ÖĞE</v>
      </c>
      <c r="F41" s="20">
        <v>10</v>
      </c>
      <c r="G41" s="20">
        <v>0</v>
      </c>
      <c r="H41" s="20">
        <v>3</v>
      </c>
      <c r="I41" s="20">
        <v>8</v>
      </c>
      <c r="J41" s="20">
        <v>10</v>
      </c>
      <c r="K41" s="20">
        <v>10</v>
      </c>
      <c r="L41" s="20">
        <v>10</v>
      </c>
      <c r="M41" s="20">
        <v>5</v>
      </c>
      <c r="N41" s="20">
        <v>4</v>
      </c>
      <c r="O41" s="20">
        <v>0</v>
      </c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>
        <f t="shared" si="3"/>
        <v>60</v>
      </c>
      <c r="AF41" s="44" t="str">
        <f t="shared" si="4"/>
        <v>ORTA</v>
      </c>
      <c r="AH41" s="12"/>
      <c r="AI41" s="13"/>
    </row>
    <row r="42" spans="2:36" ht="15" customHeight="1">
      <c r="B42" s="1"/>
      <c r="C42" s="30">
        <v>5</v>
      </c>
      <c r="D42" s="45">
        <f>IF(Liste!C9=0," ",Liste!C9)</f>
        <v>1036</v>
      </c>
      <c r="E42" s="45" t="str">
        <f>IF(Liste!D9=0," ",Liste!D9)</f>
        <v>SEYMEN AYDIR</v>
      </c>
      <c r="F42" s="20">
        <v>10</v>
      </c>
      <c r="G42" s="20">
        <v>0</v>
      </c>
      <c r="H42" s="20">
        <v>5</v>
      </c>
      <c r="I42" s="20">
        <v>5</v>
      </c>
      <c r="J42" s="20">
        <v>10</v>
      </c>
      <c r="K42" s="20">
        <v>10</v>
      </c>
      <c r="L42" s="20">
        <v>10</v>
      </c>
      <c r="M42" s="20">
        <v>5</v>
      </c>
      <c r="N42" s="20">
        <v>7</v>
      </c>
      <c r="O42" s="20">
        <v>0</v>
      </c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>
        <f t="shared" si="3"/>
        <v>62</v>
      </c>
      <c r="AF42" s="44" t="str">
        <f t="shared" si="4"/>
        <v>ORTA</v>
      </c>
      <c r="AH42" s="14"/>
    </row>
    <row r="43" spans="2:36" ht="15" customHeight="1">
      <c r="B43" s="1"/>
      <c r="C43" s="30">
        <v>6</v>
      </c>
      <c r="D43" s="45">
        <f>IF(Liste!C10=0," ",Liste!C10)</f>
        <v>1043</v>
      </c>
      <c r="E43" s="45" t="str">
        <f>IF(Liste!D10=0," ",Liste!D10)</f>
        <v>EYÜP TUNÇ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 t="str">
        <f t="shared" si="3"/>
        <v xml:space="preserve"> </v>
      </c>
      <c r="AF43" s="44" t="str">
        <f t="shared" si="4"/>
        <v xml:space="preserve"> </v>
      </c>
      <c r="AH43" s="14"/>
    </row>
    <row r="44" spans="2:36" ht="15" customHeight="1">
      <c r="B44" s="1"/>
      <c r="C44" s="30">
        <v>7</v>
      </c>
      <c r="D44" s="45">
        <f>IF(Liste!C11=0," ",Liste!C11)</f>
        <v>1048</v>
      </c>
      <c r="E44" s="45" t="str">
        <f>IF(Liste!D11=0," ",Liste!D11)</f>
        <v>TOLGA YILDIRIM</v>
      </c>
      <c r="F44" s="20">
        <v>10</v>
      </c>
      <c r="G44" s="20">
        <v>10</v>
      </c>
      <c r="H44" s="20">
        <v>10</v>
      </c>
      <c r="I44" s="20">
        <v>10</v>
      </c>
      <c r="J44" s="20">
        <v>10</v>
      </c>
      <c r="K44" s="20">
        <v>10</v>
      </c>
      <c r="L44" s="20">
        <v>3</v>
      </c>
      <c r="M44" s="20">
        <v>5</v>
      </c>
      <c r="N44" s="20">
        <v>10</v>
      </c>
      <c r="O44" s="20">
        <v>0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>
        <f t="shared" si="3"/>
        <v>78</v>
      </c>
      <c r="AF44" s="44" t="str">
        <f t="shared" si="4"/>
        <v>İYİ</v>
      </c>
      <c r="AH44" s="14"/>
    </row>
    <row r="45" spans="2:36" ht="15" customHeight="1">
      <c r="B45" s="1"/>
      <c r="C45" s="30">
        <v>8</v>
      </c>
      <c r="D45" s="45">
        <f>IF(Liste!C12=0," ",Liste!C12)</f>
        <v>1054</v>
      </c>
      <c r="E45" s="45" t="str">
        <f>IF(Liste!D12=0," ",Liste!D12)</f>
        <v>YASİN YAVUZ</v>
      </c>
      <c r="F45" s="20">
        <v>10</v>
      </c>
      <c r="G45" s="20">
        <v>8</v>
      </c>
      <c r="H45" s="20">
        <v>10</v>
      </c>
      <c r="I45" s="20">
        <v>10</v>
      </c>
      <c r="J45" s="20">
        <v>10</v>
      </c>
      <c r="K45" s="20">
        <v>10</v>
      </c>
      <c r="L45" s="20">
        <v>10</v>
      </c>
      <c r="M45" s="20">
        <v>7</v>
      </c>
      <c r="N45" s="20">
        <v>8</v>
      </c>
      <c r="O45" s="20">
        <v>5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>
        <f t="shared" si="3"/>
        <v>88</v>
      </c>
      <c r="AF45" s="44" t="str">
        <f t="shared" si="4"/>
        <v>PEKİYİ</v>
      </c>
      <c r="AH45" s="14"/>
    </row>
    <row r="46" spans="2:36" ht="15" customHeight="1">
      <c r="B46" s="1"/>
      <c r="C46" s="30">
        <v>9</v>
      </c>
      <c r="D46" s="45">
        <f>IF(Liste!C13=0," ",Liste!C13)</f>
        <v>1088</v>
      </c>
      <c r="E46" s="45" t="str">
        <f>IF(Liste!D13=0," ",Liste!D13)</f>
        <v>DOĞUKAN ÖZEL</v>
      </c>
      <c r="F46" s="20">
        <v>10</v>
      </c>
      <c r="G46" s="20">
        <v>8</v>
      </c>
      <c r="H46" s="20">
        <v>10</v>
      </c>
      <c r="I46" s="20">
        <v>10</v>
      </c>
      <c r="J46" s="20">
        <v>10</v>
      </c>
      <c r="K46" s="20">
        <v>10</v>
      </c>
      <c r="L46" s="20">
        <v>0</v>
      </c>
      <c r="M46" s="20">
        <v>0</v>
      </c>
      <c r="N46" s="20">
        <v>0</v>
      </c>
      <c r="O46" s="20">
        <v>0</v>
      </c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>
        <f t="shared" si="3"/>
        <v>58</v>
      </c>
      <c r="AF46" s="44" t="str">
        <f t="shared" si="4"/>
        <v>GEÇER</v>
      </c>
      <c r="AH46" s="14"/>
    </row>
    <row r="47" spans="2:36" ht="15" customHeight="1">
      <c r="B47" s="1"/>
      <c r="C47" s="30">
        <v>10</v>
      </c>
      <c r="D47" s="45">
        <f>IF(Liste!C14=0," ",Liste!C14)</f>
        <v>1089</v>
      </c>
      <c r="E47" s="45" t="str">
        <f>IF(Liste!D14=0," ",Liste!D14)</f>
        <v>FATİH DÜZENLİ</v>
      </c>
      <c r="F47" s="20">
        <v>10</v>
      </c>
      <c r="G47" s="20">
        <v>6</v>
      </c>
      <c r="H47" s="20">
        <v>4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>
        <f t="shared" si="3"/>
        <v>20</v>
      </c>
      <c r="AF47" s="44" t="str">
        <f t="shared" si="4"/>
        <v>GEÇMEZ</v>
      </c>
      <c r="AH47" s="14"/>
    </row>
    <row r="48" spans="2:36" ht="15" customHeight="1">
      <c r="B48" s="1"/>
      <c r="C48" s="30">
        <v>11</v>
      </c>
      <c r="D48" s="45">
        <f>IF(Liste!C15=0," ",Liste!C15)</f>
        <v>1097</v>
      </c>
      <c r="E48" s="45" t="str">
        <f>IF(Liste!D15=0," ",Liste!D15)</f>
        <v>ALİHAN ZENGİ</v>
      </c>
      <c r="F48" s="20">
        <v>8</v>
      </c>
      <c r="G48" s="20">
        <v>5</v>
      </c>
      <c r="H48" s="20">
        <v>10</v>
      </c>
      <c r="I48" s="20">
        <v>10</v>
      </c>
      <c r="J48" s="20">
        <v>10</v>
      </c>
      <c r="K48" s="20">
        <v>10</v>
      </c>
      <c r="L48" s="20">
        <v>6</v>
      </c>
      <c r="M48" s="20">
        <v>5</v>
      </c>
      <c r="N48" s="20">
        <v>0</v>
      </c>
      <c r="O48" s="20">
        <v>0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>
        <f t="shared" si="3"/>
        <v>64</v>
      </c>
      <c r="AF48" s="44" t="str">
        <f t="shared" si="4"/>
        <v>ORTA</v>
      </c>
      <c r="AH48" s="14"/>
    </row>
    <row r="49" spans="2:34" ht="15" customHeight="1">
      <c r="B49" s="1"/>
      <c r="C49" s="30">
        <v>12</v>
      </c>
      <c r="D49" s="45">
        <f>IF(Liste!C16=0," ",Liste!C16)</f>
        <v>1114</v>
      </c>
      <c r="E49" s="45" t="str">
        <f>IF(Liste!D16=0," ",Liste!D16)</f>
        <v>UMUT IŞIKTAŞ</v>
      </c>
      <c r="F49" s="20">
        <v>10</v>
      </c>
      <c r="G49" s="20">
        <v>3</v>
      </c>
      <c r="H49" s="20">
        <v>8</v>
      </c>
      <c r="I49" s="20">
        <v>8</v>
      </c>
      <c r="J49" s="20">
        <v>0</v>
      </c>
      <c r="K49" s="20">
        <v>10</v>
      </c>
      <c r="L49" s="20">
        <v>7</v>
      </c>
      <c r="M49" s="20">
        <v>0</v>
      </c>
      <c r="N49" s="20">
        <v>0</v>
      </c>
      <c r="O49" s="20">
        <v>0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>
        <f t="shared" si="3"/>
        <v>46</v>
      </c>
      <c r="AF49" s="44" t="str">
        <f t="shared" si="4"/>
        <v>GEÇMEZ</v>
      </c>
      <c r="AH49" s="14"/>
    </row>
    <row r="50" spans="2:34" ht="15" customHeight="1">
      <c r="B50" s="1"/>
      <c r="C50" s="30">
        <v>13</v>
      </c>
      <c r="D50" s="45">
        <f>IF(Liste!C17=0," ",Liste!C17)</f>
        <v>1125</v>
      </c>
      <c r="E50" s="45" t="str">
        <f>IF(Liste!D17=0," ",Liste!D17)</f>
        <v>HASAN ÇİFTÇİ</v>
      </c>
      <c r="F50" s="20">
        <v>10</v>
      </c>
      <c r="G50" s="20">
        <v>5</v>
      </c>
      <c r="H50" s="20">
        <v>10</v>
      </c>
      <c r="I50" s="20">
        <v>8</v>
      </c>
      <c r="J50" s="20">
        <v>10</v>
      </c>
      <c r="K50" s="20">
        <v>10</v>
      </c>
      <c r="L50" s="20">
        <v>5</v>
      </c>
      <c r="M50" s="20">
        <v>0</v>
      </c>
      <c r="N50" s="20">
        <v>0</v>
      </c>
      <c r="O50" s="20">
        <v>0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>
        <f t="shared" si="3"/>
        <v>58</v>
      </c>
      <c r="AF50" s="44" t="str">
        <f t="shared" si="4"/>
        <v>GEÇER</v>
      </c>
      <c r="AH50" s="14"/>
    </row>
    <row r="51" spans="2:34" ht="15" customHeight="1">
      <c r="B51" s="1"/>
      <c r="C51" s="30">
        <v>14</v>
      </c>
      <c r="D51" s="45">
        <f>IF(Liste!C18=0," ",Liste!C18)</f>
        <v>1141</v>
      </c>
      <c r="E51" s="45" t="str">
        <f>IF(Liste!D18=0," ",Liste!D18)</f>
        <v>MERTCAN ÇINAR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 t="str">
        <f t="shared" si="3"/>
        <v xml:space="preserve"> </v>
      </c>
      <c r="AF51" s="44" t="str">
        <f t="shared" si="4"/>
        <v xml:space="preserve"> </v>
      </c>
      <c r="AH51" s="14"/>
    </row>
    <row r="52" spans="2:34" ht="15" customHeight="1">
      <c r="B52" s="1"/>
      <c r="C52" s="30">
        <v>15</v>
      </c>
      <c r="D52" s="45">
        <f>IF(Liste!C19=0," ",Liste!C19)</f>
        <v>1154</v>
      </c>
      <c r="E52" s="45" t="str">
        <f>IF(Liste!D19=0," ",Liste!D19)</f>
        <v>EREN ÇATAL</v>
      </c>
      <c r="F52" s="20">
        <v>6</v>
      </c>
      <c r="G52" s="20">
        <v>8</v>
      </c>
      <c r="H52" s="20">
        <v>10</v>
      </c>
      <c r="I52" s="20">
        <v>10</v>
      </c>
      <c r="J52" s="20">
        <v>8</v>
      </c>
      <c r="K52" s="20">
        <v>10</v>
      </c>
      <c r="L52" s="20">
        <v>5</v>
      </c>
      <c r="M52" s="20">
        <v>5</v>
      </c>
      <c r="N52" s="20">
        <v>0</v>
      </c>
      <c r="O52" s="20">
        <v>0</v>
      </c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>
        <f t="shared" si="3"/>
        <v>62</v>
      </c>
      <c r="AF52" s="44" t="str">
        <f t="shared" si="4"/>
        <v>ORTA</v>
      </c>
      <c r="AH52" s="14"/>
    </row>
    <row r="53" spans="2:34" ht="15" customHeight="1">
      <c r="B53" s="1"/>
      <c r="C53" s="30">
        <v>16</v>
      </c>
      <c r="D53" s="45">
        <f>IF(Liste!C20=0," ",Liste!C20)</f>
        <v>1162</v>
      </c>
      <c r="E53" s="45" t="str">
        <f>IF(Liste!D20=0," ",Liste!D20)</f>
        <v>FEVZİ MERT KUŞKAYA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 t="str">
        <f t="shared" si="3"/>
        <v xml:space="preserve"> </v>
      </c>
      <c r="AF53" s="44" t="str">
        <f t="shared" si="4"/>
        <v xml:space="preserve"> </v>
      </c>
      <c r="AH53" s="14"/>
    </row>
    <row r="54" spans="2:34" ht="15" customHeight="1">
      <c r="B54" s="1"/>
      <c r="C54" s="30">
        <v>17</v>
      </c>
      <c r="D54" s="45">
        <f>IF(Liste!C21=0," ",Liste!C21)</f>
        <v>1186</v>
      </c>
      <c r="E54" s="45" t="str">
        <f>IF(Liste!D21=0," ",Liste!D21)</f>
        <v>ERKAN ÇETİN</v>
      </c>
      <c r="F54" s="20">
        <v>10</v>
      </c>
      <c r="G54" s="20">
        <v>5</v>
      </c>
      <c r="H54" s="20">
        <v>5</v>
      </c>
      <c r="I54" s="20">
        <v>10</v>
      </c>
      <c r="J54" s="20">
        <v>10</v>
      </c>
      <c r="K54" s="20">
        <v>10</v>
      </c>
      <c r="L54" s="20">
        <v>8</v>
      </c>
      <c r="M54" s="20">
        <v>0</v>
      </c>
      <c r="N54" s="20">
        <v>0</v>
      </c>
      <c r="O54" s="20">
        <v>0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>
        <f t="shared" si="3"/>
        <v>58</v>
      </c>
      <c r="AF54" s="44" t="str">
        <f t="shared" si="4"/>
        <v>GEÇER</v>
      </c>
      <c r="AH54" s="14"/>
    </row>
    <row r="55" spans="2:34" ht="15" customHeight="1">
      <c r="B55" s="1"/>
      <c r="C55" s="30">
        <v>18</v>
      </c>
      <c r="D55" s="45">
        <f>IF(Liste!C22=0," ",Liste!C22)</f>
        <v>1203</v>
      </c>
      <c r="E55" s="45" t="str">
        <f>IF(Liste!D22=0," ",Liste!D22)</f>
        <v>ÜMİT GÜNGÖR</v>
      </c>
      <c r="F55" s="20">
        <v>6</v>
      </c>
      <c r="G55" s="20">
        <v>6</v>
      </c>
      <c r="H55" s="20">
        <v>8</v>
      </c>
      <c r="I55" s="20">
        <v>0</v>
      </c>
      <c r="J55" s="20">
        <v>0</v>
      </c>
      <c r="K55" s="20">
        <v>10</v>
      </c>
      <c r="L55" s="20">
        <v>0</v>
      </c>
      <c r="M55" s="20">
        <v>0</v>
      </c>
      <c r="N55" s="20">
        <v>0</v>
      </c>
      <c r="O55" s="20">
        <v>0</v>
      </c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>
        <f t="shared" si="3"/>
        <v>30</v>
      </c>
      <c r="AF55" s="44" t="str">
        <f t="shared" si="4"/>
        <v>GEÇMEZ</v>
      </c>
      <c r="AH55" s="14"/>
    </row>
    <row r="56" spans="2:34" ht="15" customHeight="1">
      <c r="B56" s="1"/>
      <c r="C56" s="30">
        <v>19</v>
      </c>
      <c r="D56" s="45">
        <f>IF(Liste!C23=0," ",Liste!C23)</f>
        <v>1253</v>
      </c>
      <c r="E56" s="45" t="str">
        <f>IF(Liste!D23=0," ",Liste!D23)</f>
        <v>MUSTAFA BAYRAMOĞLU</v>
      </c>
      <c r="F56" s="20">
        <v>10</v>
      </c>
      <c r="G56" s="20">
        <v>1</v>
      </c>
      <c r="H56" s="20">
        <v>7</v>
      </c>
      <c r="I56" s="20">
        <v>10</v>
      </c>
      <c r="J56" s="20">
        <v>0</v>
      </c>
      <c r="K56" s="20">
        <v>7</v>
      </c>
      <c r="L56" s="20">
        <v>0</v>
      </c>
      <c r="M56" s="20">
        <v>0</v>
      </c>
      <c r="N56" s="20">
        <v>0</v>
      </c>
      <c r="O56" s="20">
        <v>0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>
        <f t="shared" si="3"/>
        <v>35</v>
      </c>
      <c r="AF56" s="44" t="str">
        <f t="shared" si="4"/>
        <v>GEÇMEZ</v>
      </c>
      <c r="AH56" s="14"/>
    </row>
    <row r="57" spans="2:34" ht="15" customHeight="1">
      <c r="B57" s="1"/>
      <c r="C57" s="30">
        <v>20</v>
      </c>
      <c r="D57" s="45">
        <f>IF(Liste!C24=0," ",Liste!C24)</f>
        <v>1256</v>
      </c>
      <c r="E57" s="45" t="str">
        <f>IF(Liste!D24=0," ",Liste!D24)</f>
        <v>KARA ŞAHİN ÇIĞIR</v>
      </c>
      <c r="F57" s="20">
        <v>10</v>
      </c>
      <c r="G57" s="20">
        <v>0</v>
      </c>
      <c r="H57" s="20">
        <v>8</v>
      </c>
      <c r="I57" s="20">
        <v>4</v>
      </c>
      <c r="J57" s="20">
        <v>5</v>
      </c>
      <c r="K57" s="20">
        <v>0</v>
      </c>
      <c r="L57" s="20">
        <v>0</v>
      </c>
      <c r="M57" s="20">
        <v>5</v>
      </c>
      <c r="N57" s="20">
        <v>0</v>
      </c>
      <c r="O57" s="20">
        <v>0</v>
      </c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>
        <f t="shared" si="3"/>
        <v>32</v>
      </c>
      <c r="AF57" s="44" t="str">
        <f t="shared" si="4"/>
        <v>GEÇMEZ</v>
      </c>
      <c r="AH57" s="14"/>
    </row>
    <row r="58" spans="2:34" ht="15" customHeight="1">
      <c r="B58" s="1"/>
      <c r="C58" s="30">
        <v>21</v>
      </c>
      <c r="D58" s="45">
        <f>IF(Liste!C25=0," ",Liste!C25)</f>
        <v>1277</v>
      </c>
      <c r="E58" s="45" t="str">
        <f>IF(Liste!D25=0," ",Liste!D25)</f>
        <v>BATIKAN AKGÜL</v>
      </c>
      <c r="F58" s="20">
        <v>10</v>
      </c>
      <c r="G58" s="20">
        <v>3</v>
      </c>
      <c r="H58" s="20">
        <v>8</v>
      </c>
      <c r="I58" s="20">
        <v>10</v>
      </c>
      <c r="J58" s="20">
        <v>9</v>
      </c>
      <c r="K58" s="20">
        <v>5</v>
      </c>
      <c r="L58" s="20">
        <v>0</v>
      </c>
      <c r="M58" s="20">
        <v>0</v>
      </c>
      <c r="N58" s="20">
        <v>0</v>
      </c>
      <c r="O58" s="20">
        <v>0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>
        <f t="shared" si="3"/>
        <v>45</v>
      </c>
      <c r="AF58" s="44" t="str">
        <f t="shared" si="4"/>
        <v>GEÇMEZ</v>
      </c>
      <c r="AH58" s="14"/>
    </row>
    <row r="59" spans="2:34" ht="15" customHeight="1">
      <c r="B59" s="1"/>
      <c r="C59" s="30">
        <v>22</v>
      </c>
      <c r="D59" s="45">
        <f>IF(Liste!C26=0," ",Liste!C26)</f>
        <v>1288</v>
      </c>
      <c r="E59" s="45" t="str">
        <f>IF(Liste!D26=0," ",Liste!D26)</f>
        <v>FARUK HASAN DURSUN</v>
      </c>
      <c r="F59" s="20">
        <v>6</v>
      </c>
      <c r="G59" s="20">
        <v>0</v>
      </c>
      <c r="H59" s="20">
        <v>10</v>
      </c>
      <c r="I59" s="20">
        <v>0</v>
      </c>
      <c r="J59" s="20">
        <v>0</v>
      </c>
      <c r="K59" s="20">
        <v>0</v>
      </c>
      <c r="L59" s="20">
        <v>7</v>
      </c>
      <c r="M59" s="20">
        <v>0</v>
      </c>
      <c r="N59" s="20">
        <v>4</v>
      </c>
      <c r="O59" s="20">
        <v>0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>
        <f t="shared" si="3"/>
        <v>27</v>
      </c>
      <c r="AF59" s="44" t="str">
        <f t="shared" si="4"/>
        <v>GEÇMEZ</v>
      </c>
      <c r="AH59" s="14"/>
    </row>
    <row r="60" spans="2:34" ht="15" customHeight="1">
      <c r="B60" s="1"/>
      <c r="C60" s="30">
        <v>23</v>
      </c>
      <c r="D60" s="45">
        <f>IF(Liste!C27=0," ",Liste!C27)</f>
        <v>1611</v>
      </c>
      <c r="E60" s="45" t="str">
        <f>IF(Liste!D27=0," ",Liste!D27)</f>
        <v>UMUR URAL</v>
      </c>
      <c r="F60" s="20">
        <v>10</v>
      </c>
      <c r="G60" s="20">
        <v>0</v>
      </c>
      <c r="H60" s="20">
        <v>10</v>
      </c>
      <c r="I60" s="20">
        <v>8</v>
      </c>
      <c r="J60" s="20">
        <v>7</v>
      </c>
      <c r="K60" s="20">
        <v>10</v>
      </c>
      <c r="L60" s="20">
        <v>5</v>
      </c>
      <c r="M60" s="20">
        <v>0</v>
      </c>
      <c r="N60" s="20">
        <v>0</v>
      </c>
      <c r="O60" s="20">
        <v>0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>
        <f t="shared" si="3"/>
        <v>50</v>
      </c>
      <c r="AF60" s="44" t="str">
        <f t="shared" si="4"/>
        <v>GEÇER</v>
      </c>
      <c r="AH60" s="14"/>
    </row>
    <row r="61" spans="2:34" ht="15" customHeight="1">
      <c r="B61" s="1"/>
      <c r="C61" s="30">
        <v>24</v>
      </c>
      <c r="D61" s="45" t="str">
        <f>IF(Liste!C28=0," ",Liste!C28)</f>
        <v xml:space="preserve"> </v>
      </c>
      <c r="E61" s="45" t="str">
        <f>IF(Liste!D28=0," ",Liste!D28)</f>
        <v xml:space="preserve"> </v>
      </c>
      <c r="F61" s="20">
        <v>10</v>
      </c>
      <c r="G61" s="20">
        <v>10</v>
      </c>
      <c r="H61" s="20">
        <v>10</v>
      </c>
      <c r="I61" s="20">
        <v>10</v>
      </c>
      <c r="J61" s="20">
        <v>10</v>
      </c>
      <c r="K61" s="20">
        <v>10</v>
      </c>
      <c r="L61" s="20">
        <v>10</v>
      </c>
      <c r="M61" s="20">
        <v>10</v>
      </c>
      <c r="N61" s="20">
        <v>9</v>
      </c>
      <c r="O61" s="20">
        <v>4</v>
      </c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>
        <f t="shared" si="3"/>
        <v>93</v>
      </c>
      <c r="AF61" s="44" t="str">
        <f t="shared" si="4"/>
        <v>PEKİYİ</v>
      </c>
      <c r="AH61" s="14"/>
    </row>
    <row r="62" spans="2:34" ht="15" customHeight="1">
      <c r="B62" s="1"/>
      <c r="C62" s="30">
        <v>25</v>
      </c>
      <c r="D62" s="45" t="str">
        <f>IF(Liste!C29=0," ",Liste!C29)</f>
        <v xml:space="preserve"> </v>
      </c>
      <c r="E62" s="45" t="str">
        <f>IF(Liste!D29=0," ",Liste!D29)</f>
        <v xml:space="preserve"> </v>
      </c>
      <c r="F62" s="20">
        <v>10</v>
      </c>
      <c r="G62" s="20">
        <v>10</v>
      </c>
      <c r="H62" s="20">
        <v>10</v>
      </c>
      <c r="I62" s="20">
        <v>10</v>
      </c>
      <c r="J62" s="20">
        <v>5</v>
      </c>
      <c r="K62" s="20">
        <v>10</v>
      </c>
      <c r="L62" s="20">
        <v>10</v>
      </c>
      <c r="M62" s="20">
        <v>5</v>
      </c>
      <c r="N62" s="20">
        <v>7</v>
      </c>
      <c r="O62" s="20">
        <v>4</v>
      </c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>
        <f t="shared" si="3"/>
        <v>81</v>
      </c>
      <c r="AF62" s="44" t="str">
        <f t="shared" si="4"/>
        <v>İYİ</v>
      </c>
      <c r="AH62" s="14"/>
    </row>
    <row r="63" spans="2:34" ht="15" customHeight="1">
      <c r="B63" s="1"/>
      <c r="C63" s="30">
        <v>26</v>
      </c>
      <c r="D63" s="45" t="str">
        <f>IF(Liste!C30=0," ",Liste!C30)</f>
        <v xml:space="preserve"> </v>
      </c>
      <c r="E63" s="45" t="str">
        <f>IF(Liste!D30=0," ",Liste!D30)</f>
        <v xml:space="preserve"> </v>
      </c>
      <c r="F63" s="20">
        <v>10</v>
      </c>
      <c r="G63" s="20">
        <v>10</v>
      </c>
      <c r="H63" s="20">
        <v>8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>
        <f t="shared" si="3"/>
        <v>28</v>
      </c>
      <c r="AF63" s="44" t="str">
        <f t="shared" si="4"/>
        <v>GEÇMEZ</v>
      </c>
      <c r="AH63" s="14"/>
    </row>
    <row r="64" spans="2:34" ht="15" customHeight="1">
      <c r="B64" s="1"/>
      <c r="C64" s="30">
        <v>27</v>
      </c>
      <c r="D64" s="45" t="str">
        <f>IF(Liste!C31=0," ",Liste!C31)</f>
        <v xml:space="preserve"> </v>
      </c>
      <c r="E64" s="45" t="str">
        <f>IF(Liste!D31=0," ",Liste!D31)</f>
        <v xml:space="preserve"> </v>
      </c>
      <c r="F64" s="20">
        <v>10</v>
      </c>
      <c r="G64" s="20">
        <v>10</v>
      </c>
      <c r="H64" s="20">
        <v>10</v>
      </c>
      <c r="I64" s="20">
        <v>10</v>
      </c>
      <c r="J64" s="20">
        <v>4</v>
      </c>
      <c r="K64" s="20">
        <v>8</v>
      </c>
      <c r="L64" s="20">
        <v>7</v>
      </c>
      <c r="M64" s="20">
        <v>0</v>
      </c>
      <c r="N64" s="20">
        <v>5</v>
      </c>
      <c r="O64" s="20">
        <v>0</v>
      </c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>
        <f t="shared" si="3"/>
        <v>64</v>
      </c>
      <c r="AF64" s="44" t="str">
        <f t="shared" si="4"/>
        <v>ORTA</v>
      </c>
    </row>
    <row r="65" spans="2:33" ht="15" customHeight="1">
      <c r="B65" s="1"/>
      <c r="C65" s="30">
        <v>28</v>
      </c>
      <c r="D65" s="45" t="str">
        <f>IF(Liste!C32=0," ",Liste!C32)</f>
        <v xml:space="preserve"> </v>
      </c>
      <c r="E65" s="45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 xml:space="preserve"> </v>
      </c>
      <c r="AF65" s="44" t="str">
        <f t="shared" si="4"/>
        <v xml:space="preserve"> </v>
      </c>
    </row>
    <row r="66" spans="2:33" ht="15" customHeight="1">
      <c r="B66" s="1"/>
      <c r="C66" s="30">
        <v>29</v>
      </c>
      <c r="D66" s="45" t="str">
        <f>IF(Liste!C33=0," ",Liste!C33)</f>
        <v xml:space="preserve"> </v>
      </c>
      <c r="E66" s="45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 xml:space="preserve"> </v>
      </c>
      <c r="AF66" s="44" t="str">
        <f t="shared" si="4"/>
        <v xml:space="preserve"> </v>
      </c>
    </row>
    <row r="67" spans="2:33" ht="15" customHeight="1">
      <c r="B67" s="1"/>
      <c r="C67" s="30">
        <v>30</v>
      </c>
      <c r="D67" s="45" t="str">
        <f>IF(Liste!C34=0," ",Liste!C34)</f>
        <v xml:space="preserve"> </v>
      </c>
      <c r="E67" s="45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 xml:space="preserve"> </v>
      </c>
      <c r="AF67" s="44" t="str">
        <f t="shared" si="4"/>
        <v xml:space="preserve"> </v>
      </c>
    </row>
    <row r="68" spans="2:33" ht="15" customHeight="1">
      <c r="B68" s="1"/>
      <c r="C68" s="30">
        <v>31</v>
      </c>
      <c r="D68" s="45" t="str">
        <f>IF(Liste!C35=0," ",Liste!C35)</f>
        <v xml:space="preserve"> </v>
      </c>
      <c r="E68" s="45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 xml:space="preserve"> </v>
      </c>
      <c r="AF68" s="44" t="str">
        <f t="shared" si="4"/>
        <v xml:space="preserve"> </v>
      </c>
    </row>
    <row r="69" spans="2:33" ht="15" customHeight="1">
      <c r="B69" s="1"/>
      <c r="C69" s="30">
        <v>32</v>
      </c>
      <c r="D69" s="45" t="str">
        <f>IF(Liste!C36=0," ",Liste!C36)</f>
        <v xml:space="preserve"> </v>
      </c>
      <c r="E69" s="45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 xml:space="preserve"> </v>
      </c>
      <c r="AF69" s="44" t="str">
        <f t="shared" si="4"/>
        <v xml:space="preserve"> </v>
      </c>
    </row>
    <row r="70" spans="2:33" ht="15" customHeight="1">
      <c r="B70" s="1"/>
      <c r="C70" s="30">
        <v>33</v>
      </c>
      <c r="D70" s="45" t="str">
        <f>IF(Liste!C37=0," ",Liste!C37)</f>
        <v xml:space="preserve"> </v>
      </c>
      <c r="E70" s="45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 xml:space="preserve"> </v>
      </c>
      <c r="AF70" s="44" t="str">
        <f t="shared" si="4"/>
        <v xml:space="preserve"> </v>
      </c>
    </row>
    <row r="71" spans="2:33" ht="15" customHeight="1">
      <c r="B71" s="1"/>
      <c r="C71" s="30">
        <v>34</v>
      </c>
      <c r="D71" s="45" t="str">
        <f>IF(Liste!C38=0," ",Liste!C38)</f>
        <v xml:space="preserve"> </v>
      </c>
      <c r="E71" s="45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 xml:space="preserve"> </v>
      </c>
      <c r="AF71" s="44" t="str">
        <f t="shared" si="4"/>
        <v xml:space="preserve"> </v>
      </c>
    </row>
    <row r="72" spans="2:33" ht="18" customHeight="1" thickBot="1">
      <c r="B72" s="1"/>
      <c r="C72" s="56">
        <v>35</v>
      </c>
      <c r="D72" s="57" t="str">
        <f>IF(Liste!C39=0," ",Liste!C39)</f>
        <v xml:space="preserve"> </v>
      </c>
      <c r="E72" s="57" t="str">
        <f>IF(Liste!D39=0," ",Liste!D39)</f>
        <v xml:space="preserve"> 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 t="str">
        <f t="shared" si="3"/>
        <v xml:space="preserve"> </v>
      </c>
      <c r="AF72" s="60" t="str">
        <f t="shared" si="4"/>
        <v xml:space="preserve"> </v>
      </c>
    </row>
    <row r="73" spans="2:33" ht="24.95" customHeight="1" thickBot="1">
      <c r="B73" s="1"/>
      <c r="C73" s="158" t="s">
        <v>57</v>
      </c>
      <c r="D73" s="159"/>
      <c r="E73" s="159"/>
      <c r="F73" s="55">
        <f>IF(F9=0," ",((SUM(F38:F72)/COUNT(F38:F72))*100)/F9)</f>
        <v>91.666666666666657</v>
      </c>
      <c r="G73" s="55">
        <f>IF(F10=0," ",((SUM(G38:G72)/COUNT(G38:G72))*100)/F10)</f>
        <v>49.166666666666671</v>
      </c>
      <c r="H73" s="55">
        <f>IF(F11=0," ",((SUM(H38:H72)/COUNT(H38:H72))*100)/F11)</f>
        <v>80</v>
      </c>
      <c r="I73" s="55">
        <f>IF(F12=0," ",((SUM(I38:I72)/COUNT(I38:I72))*100)/F12)</f>
        <v>70.416666666666671</v>
      </c>
      <c r="J73" s="55">
        <f>IF(F13=0," ",((SUM(J38:J72)/COUNT(J38:J72))*100)/F13)</f>
        <v>57.083333333333329</v>
      </c>
      <c r="K73" s="55">
        <f>IF(F14=0," ",((SUM(K38:K72)/COUNT(K38:K72))*100)/F14)</f>
        <v>77.5</v>
      </c>
      <c r="L73" s="55">
        <f>IF(F15=0," ",((SUM(L38:L72)/COUNT(L38:L72))*100)/F15)</f>
        <v>54.166666666666671</v>
      </c>
      <c r="M73" s="55">
        <f>IF(F16=0," ",((SUM(M38:M72)/COUNT(M38:M72))*100)/F16)</f>
        <v>30</v>
      </c>
      <c r="N73" s="55">
        <f>IF(F17=0," ",((SUM(N38:N72)/COUNT(N38:N72))*100)/F17)</f>
        <v>26.666666666666664</v>
      </c>
      <c r="O73" s="55">
        <f>IF(F18=0," ",((SUM(O38:O72)/COUNT(O38:O72))*100)/F18)</f>
        <v>5.4166666666666661</v>
      </c>
      <c r="P73" s="55" t="str">
        <f>IF(F19=0," ",((SUM(P38:P72)/COUNT(P38:P72))*100)/F19)</f>
        <v xml:space="preserve"> </v>
      </c>
      <c r="Q73" s="55" t="str">
        <f>IF(F20=0," ",((SUM(Q38:Q72)/COUNT(Q38:Q72))*100)/F20)</f>
        <v xml:space="preserve"> </v>
      </c>
      <c r="R73" s="55" t="str">
        <f>IF(F21=0," ",((SUM(R38:R72)/COUNT(R38:R72))*100)/F21)</f>
        <v xml:space="preserve"> </v>
      </c>
      <c r="S73" s="55" t="str">
        <f>IF(F22=0," ",((SUM(S38:S72)/COUNT(S38:S72))*100)/F22)</f>
        <v xml:space="preserve"> </v>
      </c>
      <c r="T73" s="55" t="str">
        <f>IF(F23=0," ",((SUM(T38:T72)/COUNT(T38:T72))*100)/F23)</f>
        <v xml:space="preserve"> </v>
      </c>
      <c r="U73" s="55" t="str">
        <f>IF(F24=0," ",((SUM(U38:U72)/COUNT(U38:U72))*100)/F24)</f>
        <v xml:space="preserve"> </v>
      </c>
      <c r="V73" s="55" t="str">
        <f>IF(F25=0," ",((SUM(V38:V72)/COUNT(V38:V72))*100)/F25)</f>
        <v xml:space="preserve"> </v>
      </c>
      <c r="W73" s="55" t="str">
        <f>IF(F26=0," ",((SUM(W38:W72)/COUNT(W38:W72))*100)/F26)</f>
        <v xml:space="preserve"> </v>
      </c>
      <c r="X73" s="55" t="str">
        <f>IF(F27=0," ",((SUM(X38:X72)/COUNT(X38:X72))*100)/F27)</f>
        <v xml:space="preserve"> </v>
      </c>
      <c r="Y73" s="55" t="str">
        <f>IF(F28=0," ",((SUM(Y38:Y72)/COUNT(Y38:Y72))*100)/F28)</f>
        <v xml:space="preserve"> </v>
      </c>
      <c r="Z73" s="55" t="str">
        <f>IF(F29=0," ",((SUM(Z38:Z72)/COUNT(Z38:Z72))*100)/F29)</f>
        <v xml:space="preserve"> </v>
      </c>
      <c r="AA73" s="55" t="str">
        <f>IF(F30=0," ",((SUM(AA38:AA72)/COUNT(AA38:AA72))*100)/F30)</f>
        <v xml:space="preserve"> </v>
      </c>
      <c r="AB73" s="55" t="str">
        <f>IF(F31=0," ",((SUM(AB38:AB72)/COUNT(AB38:AB72))*100)/F31)</f>
        <v xml:space="preserve"> </v>
      </c>
      <c r="AC73" s="55" t="str">
        <f>IF(F32=0," ",((SUM(AC38:AC72)/COUNT(AC38:AC72))*100)/F32)</f>
        <v xml:space="preserve"> </v>
      </c>
      <c r="AD73" s="55" t="str">
        <f>IF(F33=0," ",((SUM(AD38:AD72)/COUNT(AD38:AD72))*100)/F33)</f>
        <v xml:space="preserve"> </v>
      </c>
      <c r="AE73" s="28"/>
      <c r="AF73" s="28"/>
    </row>
    <row r="74" spans="2:3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>
      <c r="Y76" s="40"/>
      <c r="Z76" s="40"/>
      <c r="AA76" s="40"/>
      <c r="AB76" s="134">
        <f ca="1">TODAY()</f>
        <v>43830</v>
      </c>
      <c r="AC76" s="134"/>
      <c r="AD76" s="134"/>
      <c r="AE76" s="134"/>
      <c r="AF76" s="134"/>
      <c r="AG76" s="40"/>
    </row>
    <row r="77" spans="2:33">
      <c r="Y77" s="42"/>
      <c r="Z77" s="42"/>
      <c r="AA77" s="42"/>
      <c r="AB77" s="125" t="s">
        <v>70</v>
      </c>
      <c r="AC77" s="125"/>
      <c r="AD77" s="125"/>
      <c r="AE77" s="125"/>
      <c r="AF77" s="125"/>
      <c r="AG77" s="42"/>
    </row>
    <row r="78" spans="2:33">
      <c r="Y78" s="41"/>
      <c r="Z78" s="41"/>
      <c r="AA78" s="41"/>
      <c r="AB78" s="120" t="s">
        <v>59</v>
      </c>
      <c r="AC78" s="120"/>
      <c r="AD78" s="120"/>
      <c r="AE78" s="120"/>
      <c r="AF78" s="120"/>
      <c r="AG78" s="41"/>
    </row>
  </sheetData>
  <sheetProtection sheet="1" objects="1" scenarios="1" selectLockedCells="1"/>
  <mergeCells count="80">
    <mergeCell ref="AB78:AF78"/>
    <mergeCell ref="D31:E31"/>
    <mergeCell ref="D32:E32"/>
    <mergeCell ref="D33:E33"/>
    <mergeCell ref="C34:E34"/>
    <mergeCell ref="C36:E36"/>
    <mergeCell ref="F36:AD36"/>
    <mergeCell ref="AE36:AE37"/>
    <mergeCell ref="AF36:AF37"/>
    <mergeCell ref="C73:E73"/>
    <mergeCell ref="AB76:AF76"/>
    <mergeCell ref="AB77:AF7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F73:O73">
    <cfRule type="cellIs" dxfId="7" priority="4" stopIfTrue="1" operator="lessThan">
      <formula>50</formula>
    </cfRule>
  </conditionalFormatting>
  <conditionalFormatting sqref="F73:AD73">
    <cfRule type="cellIs" dxfId="6" priority="2" stopIfTrue="1" operator="lessThan">
      <formula>50</formula>
    </cfRule>
    <cfRule type="cellIs" dxfId="5" priority="3" stopIfTrue="1" operator="lessThan">
      <formula>50</formula>
    </cfRule>
  </conditionalFormatting>
  <conditionalFormatting sqref="AF38:AF72">
    <cfRule type="cellIs" dxfId="4" priority="1" operator="equal">
      <formula>"GEÇMEZ"</formula>
    </cfRule>
  </conditionalFormatting>
  <hyperlinks>
    <hyperlink ref="AH3" r:id="rId1"/>
  </hyperlinks>
  <printOptions horizontalCentered="1" verticalCentered="1"/>
  <pageMargins left="0" right="0" top="0" bottom="0" header="0" footer="0"/>
  <pageSetup paperSize="9" scale="61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AJ78"/>
  <sheetViews>
    <sheetView workbookViewId="0">
      <selection activeCell="AB77" sqref="AB77:AF77"/>
    </sheetView>
  </sheetViews>
  <sheetFormatPr defaultColWidth="9.140625" defaultRowHeight="12.75"/>
  <cols>
    <col min="1" max="1" width="2.85546875" style="2" customWidth="1"/>
    <col min="2" max="2" width="2.7109375" style="2" customWidth="1"/>
    <col min="3" max="3" width="5.5703125" style="2" customWidth="1"/>
    <col min="4" max="4" width="6.7109375" style="2" customWidth="1"/>
    <col min="5" max="5" width="26.42578125" style="2" customWidth="1"/>
    <col min="6" max="6" width="4.5703125" style="2" customWidth="1"/>
    <col min="7" max="30" width="3.7109375" style="2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10" customWidth="1"/>
    <col min="35" max="35" width="9.140625" style="11"/>
    <col min="36" max="36" width="25" style="11" customWidth="1"/>
    <col min="37" max="16384" width="9.140625" style="2"/>
  </cols>
  <sheetData>
    <row r="1" spans="2:36" ht="9" customHeight="1"/>
    <row r="2" spans="2:36" ht="30" customHeight="1" thickBot="1">
      <c r="B2" s="1"/>
      <c r="C2" s="175" t="s">
        <v>28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7"/>
      <c r="AH2" s="173" t="s">
        <v>20</v>
      </c>
      <c r="AI2" s="173"/>
      <c r="AJ2" s="173"/>
    </row>
    <row r="3" spans="2:36" ht="15" customHeight="1">
      <c r="B3" s="23"/>
      <c r="C3" s="181" t="s">
        <v>29</v>
      </c>
      <c r="D3" s="182"/>
      <c r="E3" s="155" t="str">
        <f>Liste!G4&amp;Liste!H4</f>
        <v>:ÖZEL İSTANBUL ŞAFAK MESLEKİ VE TEKNİK ANADOLU LİSESİ</v>
      </c>
      <c r="F3" s="155"/>
      <c r="G3" s="180" t="s">
        <v>30</v>
      </c>
      <c r="H3" s="180"/>
      <c r="I3" s="180"/>
      <c r="J3" s="180"/>
      <c r="K3" s="155" t="str">
        <f>Liste!G6&amp;" "&amp;Liste!H6</f>
        <v>: 10-B</v>
      </c>
      <c r="L3" s="155"/>
      <c r="M3" s="155"/>
      <c r="N3" s="155"/>
      <c r="O3" s="155"/>
      <c r="P3" s="156"/>
      <c r="Q3" s="24"/>
      <c r="R3" s="183" t="s">
        <v>31</v>
      </c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5"/>
      <c r="AG3" s="7"/>
      <c r="AH3" s="174" t="s">
        <v>22</v>
      </c>
      <c r="AI3" s="173"/>
      <c r="AJ3" s="173"/>
    </row>
    <row r="4" spans="2:36" ht="15" customHeight="1" thickBot="1">
      <c r="B4" s="23"/>
      <c r="C4" s="152" t="s">
        <v>32</v>
      </c>
      <c r="D4" s="153"/>
      <c r="E4" s="154" t="str">
        <f>Liste!G5&amp;Liste!H5</f>
        <v>:2017-2018</v>
      </c>
      <c r="F4" s="154"/>
      <c r="G4" s="176" t="s">
        <v>33</v>
      </c>
      <c r="H4" s="176"/>
      <c r="I4" s="176"/>
      <c r="J4" s="176"/>
      <c r="K4" s="154" t="s">
        <v>61</v>
      </c>
      <c r="L4" s="154"/>
      <c r="M4" s="154"/>
      <c r="N4" s="154"/>
      <c r="O4" s="154"/>
      <c r="P4" s="157"/>
      <c r="Q4" s="3"/>
      <c r="R4" s="186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8"/>
    </row>
    <row r="5" spans="2:36" ht="15" customHeight="1">
      <c r="B5" s="23"/>
      <c r="C5" s="152" t="s">
        <v>35</v>
      </c>
      <c r="D5" s="153"/>
      <c r="E5" s="154" t="s">
        <v>62</v>
      </c>
      <c r="F5" s="154"/>
      <c r="G5" s="176" t="s">
        <v>11</v>
      </c>
      <c r="H5" s="176"/>
      <c r="I5" s="176"/>
      <c r="J5" s="176"/>
      <c r="K5" s="154" t="str">
        <f>Liste!G8&amp;" "&amp;Liste!H7</f>
        <v>: ELEKTRİK ELEKTRONİK VE ÖLÇME</v>
      </c>
      <c r="L5" s="154"/>
      <c r="M5" s="154"/>
      <c r="N5" s="154"/>
      <c r="O5" s="154"/>
      <c r="P5" s="157"/>
      <c r="Q5" s="24"/>
      <c r="R5" s="150" t="s">
        <v>37</v>
      </c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89" t="e">
        <f>O16</f>
        <v>#DIV/0!</v>
      </c>
      <c r="AE5" s="189"/>
      <c r="AF5" s="50" t="s">
        <v>38</v>
      </c>
      <c r="AH5" s="166" t="s">
        <v>39</v>
      </c>
      <c r="AI5" s="166"/>
      <c r="AJ5" s="166"/>
    </row>
    <row r="6" spans="2:36" ht="15" customHeight="1" thickBot="1">
      <c r="B6" s="23"/>
      <c r="C6" s="177" t="s">
        <v>12</v>
      </c>
      <c r="D6" s="178"/>
      <c r="E6" s="132" t="str">
        <f>Liste!G7&amp;Liste!H8</f>
        <v>:YÜCEL DEMİR-H. TAYFUN YILDIRIM</v>
      </c>
      <c r="F6" s="132"/>
      <c r="G6" s="179"/>
      <c r="H6" s="179"/>
      <c r="I6" s="179"/>
      <c r="J6" s="179"/>
      <c r="K6" s="132"/>
      <c r="L6" s="132"/>
      <c r="M6" s="132"/>
      <c r="N6" s="132"/>
      <c r="O6" s="132"/>
      <c r="P6" s="133"/>
      <c r="Q6" s="24"/>
      <c r="R6" s="129" t="s">
        <v>40</v>
      </c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1"/>
      <c r="AH6" s="166"/>
      <c r="AI6" s="166"/>
      <c r="AJ6" s="166"/>
    </row>
    <row r="7" spans="2:36" ht="13.5" customHeight="1" thickBot="1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4"/>
      <c r="R7" s="167" t="str">
        <f>CONCATENATE(AJ9,AJ10,AJ11,AJ12,AJ13,AJ14,AJ15,AJ16,AJ17,AJ18,AJ19,AJ20,AJ21,AJ23,AJ24,AJ25,AJ26,AJ27,AJ28,AJ29,AJ30,AJ31,AJ32,AJ33)</f>
        <v/>
      </c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9"/>
      <c r="AH7" s="166"/>
      <c r="AI7" s="166"/>
      <c r="AJ7" s="166"/>
    </row>
    <row r="8" spans="2:36" ht="21" customHeight="1">
      <c r="B8" s="1"/>
      <c r="C8" s="140" t="s">
        <v>41</v>
      </c>
      <c r="D8" s="141"/>
      <c r="E8" s="141"/>
      <c r="F8" s="27" t="s">
        <v>42</v>
      </c>
      <c r="G8" s="3"/>
      <c r="H8" s="117" t="s">
        <v>43</v>
      </c>
      <c r="I8" s="118"/>
      <c r="J8" s="118"/>
      <c r="K8" s="118"/>
      <c r="L8" s="118"/>
      <c r="M8" s="118"/>
      <c r="N8" s="118"/>
      <c r="O8" s="118"/>
      <c r="P8" s="119"/>
      <c r="Q8" s="25"/>
      <c r="R8" s="167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9"/>
    </row>
    <row r="9" spans="2:36" ht="20.100000000000001" customHeight="1">
      <c r="B9" s="1"/>
      <c r="C9" s="37">
        <v>1</v>
      </c>
      <c r="D9" s="146"/>
      <c r="E9" s="146"/>
      <c r="F9" s="38"/>
      <c r="G9" s="3"/>
      <c r="H9" s="113" t="s">
        <v>44</v>
      </c>
      <c r="I9" s="114"/>
      <c r="J9" s="114"/>
      <c r="K9" s="114"/>
      <c r="L9" s="114"/>
      <c r="M9" s="114"/>
      <c r="N9" s="114"/>
      <c r="O9" s="115">
        <f>COUNTIF(AF38:AF72,"GEÇMEZ")</f>
        <v>0</v>
      </c>
      <c r="P9" s="116"/>
      <c r="Q9" s="25"/>
      <c r="R9" s="167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9"/>
      <c r="AH9" s="12" t="str">
        <f t="shared" ref="AH9:AH33" si="0">IF(D9=0,"",D9)</f>
        <v/>
      </c>
      <c r="AI9" s="13" t="str">
        <f>F73</f>
        <v xml:space="preserve"> </v>
      </c>
      <c r="AJ9" s="11" t="str">
        <f>IF(AI9&lt;50,"    * "&amp;AH9,"")</f>
        <v/>
      </c>
    </row>
    <row r="10" spans="2:36" ht="20.100000000000001" customHeight="1">
      <c r="B10" s="1"/>
      <c r="C10" s="37">
        <v>2</v>
      </c>
      <c r="D10" s="146"/>
      <c r="E10" s="146"/>
      <c r="F10" s="38"/>
      <c r="G10" s="3"/>
      <c r="H10" s="113" t="s">
        <v>45</v>
      </c>
      <c r="I10" s="114"/>
      <c r="J10" s="114"/>
      <c r="K10" s="114"/>
      <c r="L10" s="114"/>
      <c r="M10" s="114"/>
      <c r="N10" s="114"/>
      <c r="O10" s="115">
        <f>COUNTIF(AF38:AF72,"GEÇER")</f>
        <v>0</v>
      </c>
      <c r="P10" s="116"/>
      <c r="Q10" s="25"/>
      <c r="R10" s="167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9"/>
      <c r="AH10" s="12" t="str">
        <f t="shared" si="0"/>
        <v/>
      </c>
      <c r="AI10" s="13" t="str">
        <f>G73</f>
        <v xml:space="preserve"> </v>
      </c>
      <c r="AJ10" s="11" t="str">
        <f t="shared" ref="AJ10:AJ27" si="1">IF(AI10&lt;50,"    * "&amp;AH10,"")</f>
        <v/>
      </c>
    </row>
    <row r="11" spans="2:36" ht="20.100000000000001" customHeight="1">
      <c r="B11" s="1"/>
      <c r="C11" s="37">
        <v>3</v>
      </c>
      <c r="D11" s="146"/>
      <c r="E11" s="146"/>
      <c r="F11" s="38"/>
      <c r="G11" s="3"/>
      <c r="H11" s="113" t="s">
        <v>46</v>
      </c>
      <c r="I11" s="114"/>
      <c r="J11" s="114"/>
      <c r="K11" s="114"/>
      <c r="L11" s="114"/>
      <c r="M11" s="114"/>
      <c r="N11" s="114"/>
      <c r="O11" s="115">
        <f>COUNTIF(AF38:AF72,"ORTA")</f>
        <v>0</v>
      </c>
      <c r="P11" s="116"/>
      <c r="Q11" s="25"/>
      <c r="R11" s="170" t="s">
        <v>47</v>
      </c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2"/>
      <c r="AH11" s="12" t="str">
        <f t="shared" si="0"/>
        <v/>
      </c>
      <c r="AI11" s="13" t="str">
        <f>H73</f>
        <v xml:space="preserve"> </v>
      </c>
      <c r="AJ11" s="11" t="str">
        <f t="shared" si="1"/>
        <v/>
      </c>
    </row>
    <row r="12" spans="2:36" ht="20.100000000000001" customHeight="1">
      <c r="B12" s="1"/>
      <c r="C12" s="37">
        <v>4</v>
      </c>
      <c r="D12" s="146"/>
      <c r="E12" s="146"/>
      <c r="F12" s="38"/>
      <c r="G12" s="3"/>
      <c r="H12" s="113" t="s">
        <v>48</v>
      </c>
      <c r="I12" s="114"/>
      <c r="J12" s="114"/>
      <c r="K12" s="114"/>
      <c r="L12" s="114"/>
      <c r="M12" s="114"/>
      <c r="N12" s="114"/>
      <c r="O12" s="115">
        <f>COUNTIF(AF38:AF72,"İYİ")</f>
        <v>0</v>
      </c>
      <c r="P12" s="116"/>
      <c r="Q12" s="25"/>
      <c r="R12" s="170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2"/>
      <c r="AH12" s="12" t="str">
        <f t="shared" si="0"/>
        <v/>
      </c>
      <c r="AI12" s="13" t="str">
        <f>I73</f>
        <v xml:space="preserve"> </v>
      </c>
      <c r="AJ12" s="11" t="str">
        <f t="shared" si="1"/>
        <v/>
      </c>
    </row>
    <row r="13" spans="2:36" ht="20.100000000000001" customHeight="1">
      <c r="B13" s="1"/>
      <c r="C13" s="37">
        <v>5</v>
      </c>
      <c r="D13" s="146"/>
      <c r="E13" s="146"/>
      <c r="F13" s="38"/>
      <c r="G13" s="3"/>
      <c r="H13" s="113" t="s">
        <v>49</v>
      </c>
      <c r="I13" s="114"/>
      <c r="J13" s="114"/>
      <c r="K13" s="114"/>
      <c r="L13" s="114"/>
      <c r="M13" s="114"/>
      <c r="N13" s="114"/>
      <c r="O13" s="115">
        <f>COUNTIF(AF38:AF72,"PEKİYİ")</f>
        <v>0</v>
      </c>
      <c r="P13" s="116"/>
      <c r="Q13" s="25"/>
      <c r="R13" s="170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2"/>
      <c r="AH13" s="12" t="str">
        <f t="shared" si="0"/>
        <v/>
      </c>
      <c r="AI13" s="13" t="str">
        <f>J73</f>
        <v xml:space="preserve"> </v>
      </c>
      <c r="AJ13" s="11" t="str">
        <f t="shared" si="1"/>
        <v/>
      </c>
    </row>
    <row r="14" spans="2:36" ht="20.100000000000001" customHeight="1">
      <c r="B14" s="1"/>
      <c r="C14" s="37">
        <v>6</v>
      </c>
      <c r="D14" s="146"/>
      <c r="E14" s="146"/>
      <c r="F14" s="38"/>
      <c r="G14" s="3"/>
      <c r="H14" s="161"/>
      <c r="I14" s="162"/>
      <c r="J14" s="162"/>
      <c r="K14" s="162"/>
      <c r="L14" s="162"/>
      <c r="M14" s="162"/>
      <c r="N14" s="162"/>
      <c r="O14" s="162"/>
      <c r="P14" s="163"/>
      <c r="Q14" s="25"/>
      <c r="R14" s="170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2"/>
      <c r="AH14" s="12" t="str">
        <f t="shared" si="0"/>
        <v/>
      </c>
      <c r="AI14" s="13" t="str">
        <f>K73</f>
        <v xml:space="preserve"> </v>
      </c>
      <c r="AJ14" s="11" t="str">
        <f t="shared" si="1"/>
        <v/>
      </c>
    </row>
    <row r="15" spans="2:36" ht="17.25" customHeight="1">
      <c r="B15" s="1"/>
      <c r="C15" s="37">
        <v>7</v>
      </c>
      <c r="D15" s="146"/>
      <c r="E15" s="146"/>
      <c r="F15" s="38"/>
      <c r="G15" s="3"/>
      <c r="H15" s="113" t="s">
        <v>50</v>
      </c>
      <c r="I15" s="114"/>
      <c r="J15" s="114"/>
      <c r="K15" s="114"/>
      <c r="L15" s="114"/>
      <c r="M15" s="114"/>
      <c r="N15" s="114"/>
      <c r="O15" s="142" t="str">
        <f>IF(COUNT(AE38:AE72)=0," ",SUM(AE38:AE72)/COUNT(AE38:AE72))</f>
        <v xml:space="preserve"> </v>
      </c>
      <c r="P15" s="143"/>
      <c r="Q15" s="26"/>
      <c r="R15" s="5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21" t="str">
        <f>Liste!H8</f>
        <v>YÜCEL DEMİR-H. TAYFUN YILDIRIM</v>
      </c>
      <c r="AD15" s="121"/>
      <c r="AE15" s="121"/>
      <c r="AF15" s="122"/>
      <c r="AH15" s="12" t="str">
        <f t="shared" si="0"/>
        <v/>
      </c>
      <c r="AI15" s="13" t="str">
        <f>L73</f>
        <v xml:space="preserve"> </v>
      </c>
      <c r="AJ15" s="11" t="str">
        <f t="shared" si="1"/>
        <v/>
      </c>
    </row>
    <row r="16" spans="2:36" ht="20.100000000000001" customHeight="1" thickBot="1">
      <c r="B16" s="1"/>
      <c r="C16" s="37">
        <v>8</v>
      </c>
      <c r="D16" s="146"/>
      <c r="E16" s="146"/>
      <c r="F16" s="38"/>
      <c r="G16" s="3"/>
      <c r="H16" s="164" t="s">
        <v>51</v>
      </c>
      <c r="I16" s="165"/>
      <c r="J16" s="165"/>
      <c r="K16" s="165"/>
      <c r="L16" s="165"/>
      <c r="M16" s="165"/>
      <c r="N16" s="165"/>
      <c r="O16" s="144" t="e">
        <f>SUM(O10:O13)/SUM(O9:O14)</f>
        <v>#DIV/0!</v>
      </c>
      <c r="P16" s="145"/>
      <c r="Q16" s="25"/>
      <c r="R16" s="53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123" t="str">
        <f>Liste!H9</f>
        <v>ELEKTRİK ÖĞRETMENİ</v>
      </c>
      <c r="AD16" s="123"/>
      <c r="AE16" s="123"/>
      <c r="AF16" s="124"/>
      <c r="AH16" s="12" t="str">
        <f t="shared" si="0"/>
        <v/>
      </c>
      <c r="AI16" s="13" t="str">
        <f>M73</f>
        <v xml:space="preserve"> </v>
      </c>
      <c r="AJ16" s="11" t="str">
        <f t="shared" si="1"/>
        <v/>
      </c>
    </row>
    <row r="17" spans="2:36" ht="20.100000000000001" customHeight="1" thickBot="1">
      <c r="B17" s="1"/>
      <c r="C17" s="37">
        <v>9</v>
      </c>
      <c r="D17" s="146"/>
      <c r="E17" s="146"/>
      <c r="F17" s="3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2" t="str">
        <f t="shared" si="0"/>
        <v/>
      </c>
      <c r="AI17" s="13" t="str">
        <f>N73</f>
        <v xml:space="preserve"> </v>
      </c>
      <c r="AJ17" s="11" t="str">
        <f t="shared" si="1"/>
        <v/>
      </c>
    </row>
    <row r="18" spans="2:36" ht="20.100000000000001" customHeight="1">
      <c r="B18" s="1"/>
      <c r="C18" s="37">
        <v>10</v>
      </c>
      <c r="D18" s="146"/>
      <c r="E18" s="146"/>
      <c r="F18" s="38"/>
      <c r="G18" s="24"/>
      <c r="H18" s="126" t="s">
        <v>52</v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8"/>
      <c r="AH18" s="12" t="str">
        <f t="shared" si="0"/>
        <v/>
      </c>
      <c r="AI18" s="13" t="str">
        <f>O73</f>
        <v xml:space="preserve"> </v>
      </c>
      <c r="AJ18" s="11" t="str">
        <f t="shared" si="1"/>
        <v/>
      </c>
    </row>
    <row r="19" spans="2:36" ht="20.100000000000001" customHeight="1">
      <c r="B19" s="1"/>
      <c r="C19" s="37">
        <v>11</v>
      </c>
      <c r="D19" s="146"/>
      <c r="E19" s="146"/>
      <c r="F19" s="38"/>
      <c r="G19" s="24"/>
      <c r="H19" s="31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H19" s="12" t="str">
        <f t="shared" si="0"/>
        <v/>
      </c>
      <c r="AI19" s="13" t="str">
        <f>P73</f>
        <v xml:space="preserve"> </v>
      </c>
      <c r="AJ19" s="11" t="str">
        <f t="shared" si="1"/>
        <v/>
      </c>
    </row>
    <row r="20" spans="2:36" ht="20.100000000000001" customHeight="1">
      <c r="B20" s="1"/>
      <c r="C20" s="37">
        <v>12</v>
      </c>
      <c r="D20" s="146"/>
      <c r="E20" s="146"/>
      <c r="F20" s="38"/>
      <c r="G20" s="24"/>
      <c r="H20" s="31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H20" s="12" t="str">
        <f t="shared" si="0"/>
        <v/>
      </c>
      <c r="AI20" s="13" t="str">
        <f>Q73</f>
        <v xml:space="preserve"> </v>
      </c>
      <c r="AJ20" s="11" t="str">
        <f t="shared" si="1"/>
        <v/>
      </c>
    </row>
    <row r="21" spans="2:36" ht="20.100000000000001" customHeight="1">
      <c r="B21" s="1"/>
      <c r="C21" s="37">
        <v>13</v>
      </c>
      <c r="D21" s="146"/>
      <c r="E21" s="146"/>
      <c r="F21" s="38"/>
      <c r="G21" s="24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H21" s="12" t="str">
        <f t="shared" si="0"/>
        <v/>
      </c>
      <c r="AI21" s="13" t="str">
        <f>R73</f>
        <v xml:space="preserve"> </v>
      </c>
      <c r="AJ21" s="11" t="str">
        <f t="shared" si="1"/>
        <v/>
      </c>
    </row>
    <row r="22" spans="2:36" ht="20.100000000000001" customHeight="1">
      <c r="B22" s="1"/>
      <c r="C22" s="37">
        <v>14</v>
      </c>
      <c r="D22" s="146"/>
      <c r="E22" s="146"/>
      <c r="F22" s="38"/>
      <c r="G22" s="24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H22" s="12" t="str">
        <f t="shared" si="0"/>
        <v/>
      </c>
      <c r="AI22" s="13" t="str">
        <f>S73</f>
        <v xml:space="preserve"> </v>
      </c>
      <c r="AJ22" s="11" t="str">
        <f t="shared" si="1"/>
        <v/>
      </c>
    </row>
    <row r="23" spans="2:36" ht="20.100000000000001" customHeight="1">
      <c r="B23" s="1"/>
      <c r="C23" s="37">
        <v>15</v>
      </c>
      <c r="D23" s="146"/>
      <c r="E23" s="146"/>
      <c r="F23" s="38"/>
      <c r="G23" s="24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H23" s="12" t="str">
        <f t="shared" si="0"/>
        <v/>
      </c>
      <c r="AI23" s="13" t="str">
        <f>T73</f>
        <v xml:space="preserve"> </v>
      </c>
      <c r="AJ23" s="11" t="str">
        <f t="shared" si="1"/>
        <v/>
      </c>
    </row>
    <row r="24" spans="2:36" ht="20.100000000000001" customHeight="1">
      <c r="B24" s="1"/>
      <c r="C24" s="37">
        <v>16</v>
      </c>
      <c r="D24" s="146"/>
      <c r="E24" s="146"/>
      <c r="F24" s="38"/>
      <c r="G24" s="24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3"/>
      <c r="AH24" s="12" t="str">
        <f t="shared" si="0"/>
        <v/>
      </c>
      <c r="AI24" s="13" t="str">
        <f>U73</f>
        <v xml:space="preserve"> </v>
      </c>
      <c r="AJ24" s="11" t="str">
        <f t="shared" si="1"/>
        <v/>
      </c>
    </row>
    <row r="25" spans="2:36" ht="20.100000000000001" customHeight="1">
      <c r="B25" s="1"/>
      <c r="C25" s="37">
        <v>17</v>
      </c>
      <c r="D25" s="146"/>
      <c r="E25" s="146"/>
      <c r="F25" s="38"/>
      <c r="G25" s="24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H25" s="12" t="str">
        <f t="shared" si="0"/>
        <v/>
      </c>
      <c r="AI25" s="13" t="str">
        <f>V73</f>
        <v xml:space="preserve"> </v>
      </c>
      <c r="AJ25" s="11" t="str">
        <f t="shared" si="1"/>
        <v/>
      </c>
    </row>
    <row r="26" spans="2:36" ht="20.100000000000001" customHeight="1">
      <c r="B26" s="1"/>
      <c r="C26" s="37">
        <v>18</v>
      </c>
      <c r="D26" s="146"/>
      <c r="E26" s="146"/>
      <c r="F26" s="38"/>
      <c r="G26" s="24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H26" s="12" t="str">
        <f t="shared" si="0"/>
        <v/>
      </c>
      <c r="AI26" s="13" t="str">
        <f>W73</f>
        <v xml:space="preserve"> </v>
      </c>
      <c r="AJ26" s="11" t="str">
        <f t="shared" si="1"/>
        <v/>
      </c>
    </row>
    <row r="27" spans="2:36" ht="20.100000000000001" customHeight="1">
      <c r="B27" s="1"/>
      <c r="C27" s="37">
        <v>19</v>
      </c>
      <c r="D27" s="146"/>
      <c r="E27" s="146"/>
      <c r="F27" s="38"/>
      <c r="G27" s="24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H27" s="12" t="str">
        <f t="shared" si="0"/>
        <v/>
      </c>
      <c r="AI27" s="13" t="str">
        <f>X73</f>
        <v xml:space="preserve"> </v>
      </c>
      <c r="AJ27" s="11" t="str">
        <f t="shared" si="1"/>
        <v/>
      </c>
    </row>
    <row r="28" spans="2:36" ht="20.100000000000001" customHeight="1">
      <c r="B28" s="1"/>
      <c r="C28" s="37">
        <v>20</v>
      </c>
      <c r="D28" s="146"/>
      <c r="E28" s="146"/>
      <c r="F28" s="38"/>
      <c r="G28" s="24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H28" s="12" t="str">
        <f t="shared" si="0"/>
        <v/>
      </c>
      <c r="AI28" s="13" t="str">
        <f>Y73</f>
        <v xml:space="preserve"> </v>
      </c>
      <c r="AJ28" s="11" t="str">
        <f>IF(AI28&lt;50,"    * "&amp;AH28,"")</f>
        <v/>
      </c>
    </row>
    <row r="29" spans="2:36" ht="20.100000000000001" customHeight="1">
      <c r="B29" s="1"/>
      <c r="C29" s="37">
        <v>21</v>
      </c>
      <c r="D29" s="146"/>
      <c r="E29" s="146"/>
      <c r="F29" s="38"/>
      <c r="G29" s="24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3"/>
      <c r="AH29" s="12" t="str">
        <f t="shared" si="0"/>
        <v/>
      </c>
      <c r="AI29" s="13" t="str">
        <f>Z73</f>
        <v xml:space="preserve"> </v>
      </c>
      <c r="AJ29" s="11" t="str">
        <f t="shared" ref="AJ29:AJ33" si="2">IF(AI29&lt;50,"    * "&amp;AH29,"")</f>
        <v/>
      </c>
    </row>
    <row r="30" spans="2:36" ht="20.100000000000001" customHeight="1">
      <c r="B30" s="1"/>
      <c r="C30" s="37">
        <v>22</v>
      </c>
      <c r="D30" s="146"/>
      <c r="E30" s="146"/>
      <c r="F30" s="38"/>
      <c r="G30" s="24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H30" s="12" t="str">
        <f t="shared" si="0"/>
        <v/>
      </c>
      <c r="AI30" s="13" t="str">
        <f>AA73</f>
        <v xml:space="preserve"> </v>
      </c>
      <c r="AJ30" s="11" t="str">
        <f t="shared" si="2"/>
        <v/>
      </c>
    </row>
    <row r="31" spans="2:36" ht="20.100000000000001" customHeight="1">
      <c r="B31" s="1"/>
      <c r="C31" s="37">
        <v>23</v>
      </c>
      <c r="D31" s="146"/>
      <c r="E31" s="146"/>
      <c r="F31" s="38"/>
      <c r="G31" s="24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H31" s="12" t="str">
        <f t="shared" si="0"/>
        <v/>
      </c>
      <c r="AI31" s="13" t="str">
        <f>AB73</f>
        <v xml:space="preserve"> </v>
      </c>
      <c r="AJ31" s="11" t="str">
        <f t="shared" si="2"/>
        <v/>
      </c>
    </row>
    <row r="32" spans="2:36" ht="20.100000000000001" customHeight="1">
      <c r="B32" s="1"/>
      <c r="C32" s="37">
        <v>24</v>
      </c>
      <c r="D32" s="146"/>
      <c r="E32" s="146"/>
      <c r="F32" s="38"/>
      <c r="G32" s="24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H32" s="12" t="str">
        <f t="shared" si="0"/>
        <v/>
      </c>
      <c r="AI32" s="13" t="str">
        <f>AC73</f>
        <v xml:space="preserve"> </v>
      </c>
      <c r="AJ32" s="11" t="str">
        <f t="shared" si="2"/>
        <v/>
      </c>
    </row>
    <row r="33" spans="2:36" ht="20.100000000000001" customHeight="1">
      <c r="B33" s="1"/>
      <c r="C33" s="37">
        <v>25</v>
      </c>
      <c r="D33" s="146"/>
      <c r="E33" s="146"/>
      <c r="F33" s="38"/>
      <c r="G33" s="24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H33" s="12" t="str">
        <f t="shared" si="0"/>
        <v/>
      </c>
      <c r="AI33" s="13" t="str">
        <f>AD73</f>
        <v xml:space="preserve"> </v>
      </c>
      <c r="AJ33" s="11" t="str">
        <f t="shared" si="2"/>
        <v/>
      </c>
    </row>
    <row r="34" spans="2:36" ht="20.100000000000001" customHeight="1" thickBot="1">
      <c r="B34" s="1"/>
      <c r="C34" s="147" t="s">
        <v>53</v>
      </c>
      <c r="D34" s="148"/>
      <c r="E34" s="149"/>
      <c r="F34" s="39">
        <f>SUM(F9:F33)</f>
        <v>0</v>
      </c>
      <c r="G34" s="24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H34" s="12"/>
      <c r="AI34" s="13"/>
    </row>
    <row r="35" spans="2:36" ht="27" customHeight="1" thickBot="1">
      <c r="B35" s="1"/>
      <c r="C35" s="3"/>
      <c r="D35" s="3"/>
      <c r="E35" s="3"/>
      <c r="F35" s="3"/>
      <c r="G35" s="3"/>
      <c r="H35" s="2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2"/>
      <c r="AI35" s="13"/>
    </row>
    <row r="36" spans="2:36" ht="24.95" customHeight="1">
      <c r="B36" s="1"/>
      <c r="C36" s="160" t="s">
        <v>0</v>
      </c>
      <c r="D36" s="139"/>
      <c r="E36" s="139"/>
      <c r="F36" s="139" t="s">
        <v>54</v>
      </c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5" t="s">
        <v>55</v>
      </c>
      <c r="AF36" s="137" t="s">
        <v>56</v>
      </c>
      <c r="AH36" s="12"/>
      <c r="AI36" s="13"/>
    </row>
    <row r="37" spans="2:36" ht="24.95" customHeight="1">
      <c r="B37" s="1"/>
      <c r="C37" s="29" t="s">
        <v>2</v>
      </c>
      <c r="D37" s="4" t="s">
        <v>3</v>
      </c>
      <c r="E37" s="4" t="s">
        <v>4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136"/>
      <c r="AF37" s="138"/>
      <c r="AH37" s="12"/>
      <c r="AI37" s="13"/>
    </row>
    <row r="38" spans="2:36" ht="15" customHeight="1">
      <c r="B38" s="1"/>
      <c r="C38" s="30">
        <v>1</v>
      </c>
      <c r="D38" s="45">
        <f>IF(Liste!C5=0," ",Liste!C5)</f>
        <v>1024</v>
      </c>
      <c r="E38" s="45" t="str">
        <f>IF(Liste!D5=0," ",Liste!D5)</f>
        <v>EMRE BURHAN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43" t="str">
        <f t="shared" ref="AE38:AE72" si="3">IF(COUNTBLANK(F38:AD38)=COLUMNS(F38:AD38)," ",IF(SUM(F38:AD38)=0,0,SUM(F38:AD38)))</f>
        <v xml:space="preserve"> </v>
      </c>
      <c r="AF38" s="44" t="str">
        <f>IF(AE38=" "," ",IF(AE38&gt;=85,"PEKİYİ",IF(AE38&gt;=70,"İYİ",IF(AE38&gt;=60,"ORTA",IF(AE38&gt;=50,"GEÇER",IF(AE38&lt;50,"GEÇMEZ"))))))</f>
        <v xml:space="preserve"> </v>
      </c>
      <c r="AH38" s="12"/>
      <c r="AI38" s="13"/>
    </row>
    <row r="39" spans="2:36" ht="15" customHeight="1">
      <c r="B39" s="1"/>
      <c r="C39" s="30">
        <v>2</v>
      </c>
      <c r="D39" s="45">
        <f>IF(Liste!C6=0," ",Liste!C6)</f>
        <v>1029</v>
      </c>
      <c r="E39" s="45" t="str">
        <f>IF(Liste!D6=0," ",Liste!D6)</f>
        <v>BERK ATUĞ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43" t="str">
        <f t="shared" si="3"/>
        <v xml:space="preserve"> </v>
      </c>
      <c r="AF39" s="44" t="str">
        <f t="shared" ref="AF39:AF72" si="4">IF(AE39=" "," ",IF(AE39&gt;=85,"PEKİYİ",IF(AE39&gt;=70,"İYİ",IF(AE39&gt;=60,"ORTA",IF(AE39&gt;=50,"GEÇER",IF(AE39&lt;50,"GEÇMEZ",0))))))</f>
        <v xml:space="preserve"> </v>
      </c>
      <c r="AH39" s="12"/>
      <c r="AI39" s="13"/>
    </row>
    <row r="40" spans="2:36" ht="15" customHeight="1">
      <c r="B40" s="1"/>
      <c r="C40" s="30">
        <v>3</v>
      </c>
      <c r="D40" s="45">
        <f>IF(Liste!C7=0," ",Liste!C7)</f>
        <v>1030</v>
      </c>
      <c r="E40" s="45" t="str">
        <f>IF(Liste!D7=0," ",Liste!D7)</f>
        <v>BERKANT ZİLYAS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43" t="str">
        <f t="shared" si="3"/>
        <v xml:space="preserve"> </v>
      </c>
      <c r="AF40" s="44" t="str">
        <f t="shared" si="4"/>
        <v xml:space="preserve"> </v>
      </c>
      <c r="AH40" s="12"/>
      <c r="AI40" s="13"/>
    </row>
    <row r="41" spans="2:36" ht="15" customHeight="1">
      <c r="B41" s="1"/>
      <c r="C41" s="30">
        <v>4</v>
      </c>
      <c r="D41" s="45">
        <f>IF(Liste!C8=0," ",Liste!C8)</f>
        <v>1032</v>
      </c>
      <c r="E41" s="45" t="str">
        <f>IF(Liste!D8=0," ",Liste!D8)</f>
        <v>NAZIM ÖĞE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43" t="str">
        <f t="shared" si="3"/>
        <v xml:space="preserve"> </v>
      </c>
      <c r="AF41" s="44" t="str">
        <f t="shared" si="4"/>
        <v xml:space="preserve"> </v>
      </c>
      <c r="AH41" s="12"/>
      <c r="AI41" s="13"/>
    </row>
    <row r="42" spans="2:36" ht="15" customHeight="1">
      <c r="B42" s="1"/>
      <c r="C42" s="30">
        <v>5</v>
      </c>
      <c r="D42" s="45">
        <f>IF(Liste!C9=0," ",Liste!C9)</f>
        <v>1036</v>
      </c>
      <c r="E42" s="45" t="str">
        <f>IF(Liste!D9=0," ",Liste!D9)</f>
        <v>SEYMEN AYDIR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43" t="str">
        <f t="shared" si="3"/>
        <v xml:space="preserve"> </v>
      </c>
      <c r="AF42" s="44" t="str">
        <f t="shared" si="4"/>
        <v xml:space="preserve"> </v>
      </c>
      <c r="AH42" s="14"/>
    </row>
    <row r="43" spans="2:36" ht="15" customHeight="1">
      <c r="B43" s="1"/>
      <c r="C43" s="30">
        <v>6</v>
      </c>
      <c r="D43" s="45">
        <f>IF(Liste!C10=0," ",Liste!C10)</f>
        <v>1043</v>
      </c>
      <c r="E43" s="45" t="str">
        <f>IF(Liste!D10=0," ",Liste!D10)</f>
        <v>EYÜP TUNÇ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43" t="str">
        <f t="shared" si="3"/>
        <v xml:space="preserve"> </v>
      </c>
      <c r="AF43" s="44" t="str">
        <f t="shared" si="4"/>
        <v xml:space="preserve"> </v>
      </c>
      <c r="AH43" s="14"/>
    </row>
    <row r="44" spans="2:36" ht="15" customHeight="1">
      <c r="B44" s="1"/>
      <c r="C44" s="30">
        <v>7</v>
      </c>
      <c r="D44" s="45">
        <f>IF(Liste!C11=0," ",Liste!C11)</f>
        <v>1048</v>
      </c>
      <c r="E44" s="45" t="str">
        <f>IF(Liste!D11=0," ",Liste!D11)</f>
        <v>TOLGA YILDIRIM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43" t="str">
        <f t="shared" si="3"/>
        <v xml:space="preserve"> </v>
      </c>
      <c r="AF44" s="44" t="str">
        <f t="shared" si="4"/>
        <v xml:space="preserve"> </v>
      </c>
      <c r="AH44" s="14"/>
    </row>
    <row r="45" spans="2:36" ht="15" customHeight="1">
      <c r="B45" s="1"/>
      <c r="C45" s="30">
        <v>8</v>
      </c>
      <c r="D45" s="45">
        <f>IF(Liste!C12=0," ",Liste!C12)</f>
        <v>1054</v>
      </c>
      <c r="E45" s="45" t="str">
        <f>IF(Liste!D12=0," ",Liste!D12)</f>
        <v>YASİN YAVUZ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43" t="str">
        <f t="shared" si="3"/>
        <v xml:space="preserve"> </v>
      </c>
      <c r="AF45" s="44" t="str">
        <f t="shared" si="4"/>
        <v xml:space="preserve"> </v>
      </c>
      <c r="AH45" s="14"/>
    </row>
    <row r="46" spans="2:36" ht="15" customHeight="1">
      <c r="B46" s="1"/>
      <c r="C46" s="30">
        <v>9</v>
      </c>
      <c r="D46" s="45">
        <f>IF(Liste!C13=0," ",Liste!C13)</f>
        <v>1088</v>
      </c>
      <c r="E46" s="45" t="str">
        <f>IF(Liste!D13=0," ",Liste!D13)</f>
        <v>DOĞUKAN ÖZEL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43" t="str">
        <f t="shared" si="3"/>
        <v xml:space="preserve"> </v>
      </c>
      <c r="AF46" s="44" t="str">
        <f t="shared" si="4"/>
        <v xml:space="preserve"> </v>
      </c>
      <c r="AH46" s="14"/>
    </row>
    <row r="47" spans="2:36" ht="15" customHeight="1">
      <c r="B47" s="1"/>
      <c r="C47" s="30">
        <v>10</v>
      </c>
      <c r="D47" s="45">
        <f>IF(Liste!C14=0," ",Liste!C14)</f>
        <v>1089</v>
      </c>
      <c r="E47" s="45" t="str">
        <f>IF(Liste!D14=0," ",Liste!D14)</f>
        <v>FATİH DÜZENLİ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43" t="str">
        <f t="shared" si="3"/>
        <v xml:space="preserve"> </v>
      </c>
      <c r="AF47" s="44" t="str">
        <f t="shared" si="4"/>
        <v xml:space="preserve"> </v>
      </c>
      <c r="AH47" s="14"/>
    </row>
    <row r="48" spans="2:36" ht="15" customHeight="1">
      <c r="B48" s="1"/>
      <c r="C48" s="30">
        <v>11</v>
      </c>
      <c r="D48" s="45">
        <f>IF(Liste!C15=0," ",Liste!C15)</f>
        <v>1097</v>
      </c>
      <c r="E48" s="45" t="str">
        <f>IF(Liste!D15=0," ",Liste!D15)</f>
        <v>ALİHAN ZENGİ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43" t="str">
        <f t="shared" si="3"/>
        <v xml:space="preserve"> </v>
      </c>
      <c r="AF48" s="44" t="str">
        <f t="shared" si="4"/>
        <v xml:space="preserve"> </v>
      </c>
      <c r="AH48" s="14"/>
    </row>
    <row r="49" spans="2:34" ht="15" customHeight="1">
      <c r="B49" s="1"/>
      <c r="C49" s="30">
        <v>12</v>
      </c>
      <c r="D49" s="45">
        <f>IF(Liste!C16=0," ",Liste!C16)</f>
        <v>1114</v>
      </c>
      <c r="E49" s="45" t="str">
        <f>IF(Liste!D16=0," ",Liste!D16)</f>
        <v>UMUT IŞIKTAŞ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43" t="str">
        <f t="shared" si="3"/>
        <v xml:space="preserve"> </v>
      </c>
      <c r="AF49" s="44" t="str">
        <f t="shared" si="4"/>
        <v xml:space="preserve"> </v>
      </c>
      <c r="AH49" s="14"/>
    </row>
    <row r="50" spans="2:34" ht="15" customHeight="1">
      <c r="B50" s="1"/>
      <c r="C50" s="30">
        <v>13</v>
      </c>
      <c r="D50" s="45">
        <f>IF(Liste!C17=0," ",Liste!C17)</f>
        <v>1125</v>
      </c>
      <c r="E50" s="45" t="str">
        <f>IF(Liste!D17=0," ",Liste!D17)</f>
        <v>HASAN ÇİFTÇİ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43" t="str">
        <f t="shared" si="3"/>
        <v xml:space="preserve"> </v>
      </c>
      <c r="AF50" s="44" t="str">
        <f t="shared" si="4"/>
        <v xml:space="preserve"> </v>
      </c>
      <c r="AH50" s="14"/>
    </row>
    <row r="51" spans="2:34" ht="15" customHeight="1">
      <c r="B51" s="1"/>
      <c r="C51" s="30">
        <v>14</v>
      </c>
      <c r="D51" s="45">
        <f>IF(Liste!C18=0," ",Liste!C18)</f>
        <v>1141</v>
      </c>
      <c r="E51" s="45" t="str">
        <f>IF(Liste!D18=0," ",Liste!D18)</f>
        <v>MERTCAN ÇINAR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43" t="str">
        <f t="shared" si="3"/>
        <v xml:space="preserve"> </v>
      </c>
      <c r="AF51" s="44" t="str">
        <f t="shared" si="4"/>
        <v xml:space="preserve"> </v>
      </c>
      <c r="AH51" s="14"/>
    </row>
    <row r="52" spans="2:34" ht="15" customHeight="1">
      <c r="B52" s="1"/>
      <c r="C52" s="30">
        <v>15</v>
      </c>
      <c r="D52" s="45">
        <f>IF(Liste!C19=0," ",Liste!C19)</f>
        <v>1154</v>
      </c>
      <c r="E52" s="45" t="str">
        <f>IF(Liste!D19=0," ",Liste!D19)</f>
        <v>EREN ÇATAL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43" t="str">
        <f t="shared" si="3"/>
        <v xml:space="preserve"> </v>
      </c>
      <c r="AF52" s="44" t="str">
        <f t="shared" si="4"/>
        <v xml:space="preserve"> </v>
      </c>
      <c r="AH52" s="14"/>
    </row>
    <row r="53" spans="2:34" ht="15" customHeight="1">
      <c r="B53" s="1"/>
      <c r="C53" s="30">
        <v>16</v>
      </c>
      <c r="D53" s="45">
        <f>IF(Liste!C20=0," ",Liste!C20)</f>
        <v>1162</v>
      </c>
      <c r="E53" s="45" t="str">
        <f>IF(Liste!D20=0," ",Liste!D20)</f>
        <v>FEVZİ MERT KUŞKAYA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43" t="str">
        <f t="shared" si="3"/>
        <v xml:space="preserve"> </v>
      </c>
      <c r="AF53" s="44" t="str">
        <f t="shared" si="4"/>
        <v xml:space="preserve"> </v>
      </c>
      <c r="AH53" s="14"/>
    </row>
    <row r="54" spans="2:34" ht="15" customHeight="1">
      <c r="B54" s="1"/>
      <c r="C54" s="30">
        <v>17</v>
      </c>
      <c r="D54" s="45">
        <f>IF(Liste!C21=0," ",Liste!C21)</f>
        <v>1186</v>
      </c>
      <c r="E54" s="45" t="str">
        <f>IF(Liste!D21=0," ",Liste!D21)</f>
        <v>ERKAN ÇETİN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43" t="str">
        <f t="shared" si="3"/>
        <v xml:space="preserve"> </v>
      </c>
      <c r="AF54" s="44" t="str">
        <f t="shared" si="4"/>
        <v xml:space="preserve"> </v>
      </c>
      <c r="AH54" s="14"/>
    </row>
    <row r="55" spans="2:34" ht="15" customHeight="1">
      <c r="B55" s="1"/>
      <c r="C55" s="30">
        <v>18</v>
      </c>
      <c r="D55" s="45">
        <f>IF(Liste!C22=0," ",Liste!C22)</f>
        <v>1203</v>
      </c>
      <c r="E55" s="45" t="str">
        <f>IF(Liste!D22=0," ",Liste!D22)</f>
        <v>ÜMİT GÜNGÖR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3" t="str">
        <f t="shared" si="3"/>
        <v xml:space="preserve"> </v>
      </c>
      <c r="AF55" s="44" t="str">
        <f t="shared" si="4"/>
        <v xml:space="preserve"> </v>
      </c>
      <c r="AH55" s="14"/>
    </row>
    <row r="56" spans="2:34" ht="15" customHeight="1">
      <c r="B56" s="1"/>
      <c r="C56" s="30">
        <v>19</v>
      </c>
      <c r="D56" s="45">
        <f>IF(Liste!C23=0," ",Liste!C23)</f>
        <v>1253</v>
      </c>
      <c r="E56" s="45" t="str">
        <f>IF(Liste!D23=0," ",Liste!D23)</f>
        <v>MUSTAFA BAYRAMOĞLU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3" t="str">
        <f t="shared" si="3"/>
        <v xml:space="preserve"> </v>
      </c>
      <c r="AF56" s="44" t="str">
        <f t="shared" si="4"/>
        <v xml:space="preserve"> </v>
      </c>
      <c r="AH56" s="14"/>
    </row>
    <row r="57" spans="2:34" ht="15" customHeight="1">
      <c r="B57" s="1"/>
      <c r="C57" s="30">
        <v>20</v>
      </c>
      <c r="D57" s="45">
        <f>IF(Liste!C24=0," ",Liste!C24)</f>
        <v>1256</v>
      </c>
      <c r="E57" s="45" t="str">
        <f>IF(Liste!D24=0," ",Liste!D24)</f>
        <v>KARA ŞAHİN ÇIĞIR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43" t="str">
        <f t="shared" si="3"/>
        <v xml:space="preserve"> </v>
      </c>
      <c r="AF57" s="44" t="str">
        <f t="shared" si="4"/>
        <v xml:space="preserve"> </v>
      </c>
      <c r="AH57" s="14"/>
    </row>
    <row r="58" spans="2:34" ht="15" customHeight="1">
      <c r="B58" s="1"/>
      <c r="C58" s="30">
        <v>21</v>
      </c>
      <c r="D58" s="45">
        <f>IF(Liste!C25=0," ",Liste!C25)</f>
        <v>1277</v>
      </c>
      <c r="E58" s="45" t="str">
        <f>IF(Liste!D25=0," ",Liste!D25)</f>
        <v>BATIKAN AKGÜL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43" t="str">
        <f t="shared" si="3"/>
        <v xml:space="preserve"> </v>
      </c>
      <c r="AF58" s="44" t="str">
        <f t="shared" si="4"/>
        <v xml:space="preserve"> </v>
      </c>
      <c r="AH58" s="14"/>
    </row>
    <row r="59" spans="2:34" ht="15" customHeight="1">
      <c r="B59" s="1"/>
      <c r="C59" s="30">
        <v>22</v>
      </c>
      <c r="D59" s="45">
        <f>IF(Liste!C26=0," ",Liste!C26)</f>
        <v>1288</v>
      </c>
      <c r="E59" s="45" t="str">
        <f>IF(Liste!D26=0," ",Liste!D26)</f>
        <v>FARUK HASAN DURSUN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3" t="str">
        <f t="shared" si="3"/>
        <v xml:space="preserve"> </v>
      </c>
      <c r="AF59" s="44" t="str">
        <f t="shared" si="4"/>
        <v xml:space="preserve"> </v>
      </c>
      <c r="AH59" s="14"/>
    </row>
    <row r="60" spans="2:34" ht="15" customHeight="1">
      <c r="B60" s="1"/>
      <c r="C60" s="30">
        <v>23</v>
      </c>
      <c r="D60" s="45">
        <f>IF(Liste!C27=0," ",Liste!C27)</f>
        <v>1611</v>
      </c>
      <c r="E60" s="45" t="str">
        <f>IF(Liste!D27=0," ",Liste!D27)</f>
        <v>UMUR URAL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3" t="str">
        <f t="shared" si="3"/>
        <v xml:space="preserve"> </v>
      </c>
      <c r="AF60" s="44" t="str">
        <f t="shared" si="4"/>
        <v xml:space="preserve"> </v>
      </c>
      <c r="AH60" s="14"/>
    </row>
    <row r="61" spans="2:34" ht="15" customHeight="1">
      <c r="B61" s="1"/>
      <c r="C61" s="30">
        <v>24</v>
      </c>
      <c r="D61" s="45" t="str">
        <f>IF(Liste!C28=0," ",Liste!C28)</f>
        <v xml:space="preserve"> </v>
      </c>
      <c r="E61" s="45" t="str">
        <f>IF(Liste!D28=0," ",Liste!D28)</f>
        <v xml:space="preserve"> 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3" t="str">
        <f t="shared" si="3"/>
        <v xml:space="preserve"> </v>
      </c>
      <c r="AF61" s="44" t="str">
        <f t="shared" si="4"/>
        <v xml:space="preserve"> </v>
      </c>
      <c r="AH61" s="14"/>
    </row>
    <row r="62" spans="2:34" ht="15" customHeight="1">
      <c r="B62" s="1"/>
      <c r="C62" s="30">
        <v>25</v>
      </c>
      <c r="D62" s="45" t="str">
        <f>IF(Liste!C29=0," ",Liste!C29)</f>
        <v xml:space="preserve"> </v>
      </c>
      <c r="E62" s="45" t="str">
        <f>IF(Liste!D29=0," ",Liste!D29)</f>
        <v xml:space="preserve"> 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43" t="str">
        <f t="shared" si="3"/>
        <v xml:space="preserve"> </v>
      </c>
      <c r="AF62" s="44" t="str">
        <f t="shared" si="4"/>
        <v xml:space="preserve"> </v>
      </c>
      <c r="AH62" s="14"/>
    </row>
    <row r="63" spans="2:34" ht="15" customHeight="1">
      <c r="B63" s="1"/>
      <c r="C63" s="30">
        <v>26</v>
      </c>
      <c r="D63" s="45" t="str">
        <f>IF(Liste!C30=0," ",Liste!C30)</f>
        <v xml:space="preserve"> </v>
      </c>
      <c r="E63" s="45" t="str">
        <f>IF(Liste!D30=0," ",Liste!D30)</f>
        <v xml:space="preserve"> </v>
      </c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43" t="str">
        <f t="shared" si="3"/>
        <v xml:space="preserve"> </v>
      </c>
      <c r="AF63" s="44" t="str">
        <f t="shared" si="4"/>
        <v xml:space="preserve"> </v>
      </c>
      <c r="AH63" s="14"/>
    </row>
    <row r="64" spans="2:34" ht="15" customHeight="1">
      <c r="B64" s="1"/>
      <c r="C64" s="30">
        <v>27</v>
      </c>
      <c r="D64" s="45" t="str">
        <f>IF(Liste!C31=0," ",Liste!C31)</f>
        <v xml:space="preserve"> </v>
      </c>
      <c r="E64" s="45" t="str">
        <f>IF(Liste!D31=0," ",Liste!D31)</f>
        <v xml:space="preserve"> </v>
      </c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43" t="str">
        <f t="shared" si="3"/>
        <v xml:space="preserve"> </v>
      </c>
      <c r="AF64" s="44" t="str">
        <f t="shared" si="4"/>
        <v xml:space="preserve"> </v>
      </c>
    </row>
    <row r="65" spans="2:33" ht="15" customHeight="1">
      <c r="B65" s="1"/>
      <c r="C65" s="30">
        <v>28</v>
      </c>
      <c r="D65" s="45" t="str">
        <f>IF(Liste!C32=0," ",Liste!C32)</f>
        <v xml:space="preserve"> </v>
      </c>
      <c r="E65" s="45" t="str">
        <f>IF(Liste!D32=0," ",Liste!D32)</f>
        <v xml:space="preserve"> 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43" t="str">
        <f t="shared" si="3"/>
        <v xml:space="preserve"> </v>
      </c>
      <c r="AF65" s="44" t="str">
        <f t="shared" si="4"/>
        <v xml:space="preserve"> </v>
      </c>
    </row>
    <row r="66" spans="2:33" ht="15" customHeight="1">
      <c r="B66" s="1"/>
      <c r="C66" s="30">
        <v>29</v>
      </c>
      <c r="D66" s="45" t="str">
        <f>IF(Liste!C33=0," ",Liste!C33)</f>
        <v xml:space="preserve"> </v>
      </c>
      <c r="E66" s="45" t="str">
        <f>IF(Liste!D33=0," ",Liste!D33)</f>
        <v xml:space="preserve"> </v>
      </c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43" t="str">
        <f t="shared" si="3"/>
        <v xml:space="preserve"> </v>
      </c>
      <c r="AF66" s="44" t="str">
        <f t="shared" si="4"/>
        <v xml:space="preserve"> </v>
      </c>
    </row>
    <row r="67" spans="2:33" ht="15" customHeight="1">
      <c r="B67" s="1"/>
      <c r="C67" s="30">
        <v>30</v>
      </c>
      <c r="D67" s="45" t="str">
        <f>IF(Liste!C34=0," ",Liste!C34)</f>
        <v xml:space="preserve"> </v>
      </c>
      <c r="E67" s="45" t="str">
        <f>IF(Liste!D34=0," ",Liste!D34)</f>
        <v xml:space="preserve"> </v>
      </c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43" t="str">
        <f t="shared" si="3"/>
        <v xml:space="preserve"> </v>
      </c>
      <c r="AF67" s="44" t="str">
        <f t="shared" si="4"/>
        <v xml:space="preserve"> </v>
      </c>
    </row>
    <row r="68" spans="2:33" ht="15" customHeight="1">
      <c r="B68" s="1"/>
      <c r="C68" s="30">
        <v>31</v>
      </c>
      <c r="D68" s="45" t="str">
        <f>IF(Liste!C35=0," ",Liste!C35)</f>
        <v xml:space="preserve"> </v>
      </c>
      <c r="E68" s="45" t="str">
        <f>IF(Liste!D35=0," ",Liste!D35)</f>
        <v xml:space="preserve"> 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43" t="str">
        <f t="shared" si="3"/>
        <v xml:space="preserve"> </v>
      </c>
      <c r="AF68" s="44" t="str">
        <f t="shared" si="4"/>
        <v xml:space="preserve"> </v>
      </c>
    </row>
    <row r="69" spans="2:33" ht="15" customHeight="1">
      <c r="B69" s="1"/>
      <c r="C69" s="30">
        <v>32</v>
      </c>
      <c r="D69" s="45" t="str">
        <f>IF(Liste!C36=0," ",Liste!C36)</f>
        <v xml:space="preserve"> </v>
      </c>
      <c r="E69" s="45" t="str">
        <f>IF(Liste!D36=0," ",Liste!D36)</f>
        <v xml:space="preserve"> 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43" t="str">
        <f t="shared" si="3"/>
        <v xml:space="preserve"> </v>
      </c>
      <c r="AF69" s="44" t="str">
        <f t="shared" si="4"/>
        <v xml:space="preserve"> </v>
      </c>
    </row>
    <row r="70" spans="2:33" ht="15" customHeight="1">
      <c r="B70" s="1"/>
      <c r="C70" s="30">
        <v>33</v>
      </c>
      <c r="D70" s="45" t="str">
        <f>IF(Liste!C37=0," ",Liste!C37)</f>
        <v xml:space="preserve"> </v>
      </c>
      <c r="E70" s="45" t="str">
        <f>IF(Liste!D37=0," ",Liste!D37)</f>
        <v xml:space="preserve"> 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43" t="str">
        <f t="shared" si="3"/>
        <v xml:space="preserve"> </v>
      </c>
      <c r="AF70" s="44" t="str">
        <f t="shared" si="4"/>
        <v xml:space="preserve"> </v>
      </c>
    </row>
    <row r="71" spans="2:33" ht="15" customHeight="1">
      <c r="B71" s="1"/>
      <c r="C71" s="30">
        <v>34</v>
      </c>
      <c r="D71" s="45" t="str">
        <f>IF(Liste!C38=0," ",Liste!C38)</f>
        <v xml:space="preserve"> </v>
      </c>
      <c r="E71" s="45" t="str">
        <f>IF(Liste!D38=0," ",Liste!D38)</f>
        <v xml:space="preserve"> 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43" t="str">
        <f t="shared" si="3"/>
        <v xml:space="preserve"> </v>
      </c>
      <c r="AF71" s="44" t="str">
        <f t="shared" si="4"/>
        <v xml:space="preserve"> </v>
      </c>
    </row>
    <row r="72" spans="2:33" ht="18" customHeight="1" thickBot="1">
      <c r="B72" s="1"/>
      <c r="C72" s="56">
        <v>35</v>
      </c>
      <c r="D72" s="57" t="str">
        <f>IF(Liste!C39=0," ",Liste!C39)</f>
        <v xml:space="preserve"> </v>
      </c>
      <c r="E72" s="57" t="str">
        <f>IF(Liste!D39=0," ",Liste!D39)</f>
        <v xml:space="preserve"> </v>
      </c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9" t="str">
        <f t="shared" si="3"/>
        <v xml:space="preserve"> </v>
      </c>
      <c r="AF72" s="60" t="str">
        <f t="shared" si="4"/>
        <v xml:space="preserve"> </v>
      </c>
    </row>
    <row r="73" spans="2:33" ht="24.95" customHeight="1" thickBot="1">
      <c r="B73" s="1"/>
      <c r="C73" s="158" t="s">
        <v>57</v>
      </c>
      <c r="D73" s="159"/>
      <c r="E73" s="159"/>
      <c r="F73" s="55" t="str">
        <f>IF(F9=0," ",((SUM(F38:F72)/COUNT(F38:F72))*100)/F9)</f>
        <v xml:space="preserve"> </v>
      </c>
      <c r="G73" s="55" t="str">
        <f>IF(F10=0," ",((SUM(G38:G72)/COUNT(G38:G72))*100)/F10)</f>
        <v xml:space="preserve"> </v>
      </c>
      <c r="H73" s="55" t="str">
        <f>IF(F11=0," ",((SUM(H38:H72)/COUNT(H38:H72))*100)/F11)</f>
        <v xml:space="preserve"> </v>
      </c>
      <c r="I73" s="55" t="str">
        <f>IF(F12=0," ",((SUM(I38:I72)/COUNT(I38:I72))*100)/F12)</f>
        <v xml:space="preserve"> </v>
      </c>
      <c r="J73" s="55" t="str">
        <f>IF(F13=0," ",((SUM(J38:J72)/COUNT(J38:J72))*100)/F13)</f>
        <v xml:space="preserve"> </v>
      </c>
      <c r="K73" s="55" t="str">
        <f>IF(F14=0," ",((SUM(K38:K72)/COUNT(K38:K72))*100)/F14)</f>
        <v xml:space="preserve"> </v>
      </c>
      <c r="L73" s="55" t="str">
        <f>IF(F15=0," ",((SUM(L38:L72)/COUNT(L38:L72))*100)/F15)</f>
        <v xml:space="preserve"> </v>
      </c>
      <c r="M73" s="55" t="str">
        <f>IF(F16=0," ",((SUM(M38:M72)/COUNT(M38:M72))*100)/F16)</f>
        <v xml:space="preserve"> </v>
      </c>
      <c r="N73" s="55" t="str">
        <f>IF(F17=0," ",((SUM(N38:N72)/COUNT(N38:N72))*100)/F17)</f>
        <v xml:space="preserve"> </v>
      </c>
      <c r="O73" s="55" t="str">
        <f>IF(F18=0," ",((SUM(O38:O72)/COUNT(O38:O72))*100)/F18)</f>
        <v xml:space="preserve"> </v>
      </c>
      <c r="P73" s="55" t="str">
        <f>IF(F19=0," ",((SUM(P38:P72)/COUNT(P38:P72))*100)/F19)</f>
        <v xml:space="preserve"> </v>
      </c>
      <c r="Q73" s="55" t="str">
        <f>IF(F20=0," ",((SUM(Q38:Q72)/COUNT(Q38:Q72))*100)/F20)</f>
        <v xml:space="preserve"> </v>
      </c>
      <c r="R73" s="55" t="str">
        <f>IF(F21=0," ",((SUM(R38:R72)/COUNT(R38:R72))*100)/F21)</f>
        <v xml:space="preserve"> </v>
      </c>
      <c r="S73" s="55" t="str">
        <f>IF(F22=0," ",((SUM(S38:S72)/COUNT(S38:S72))*100)/F22)</f>
        <v xml:space="preserve"> </v>
      </c>
      <c r="T73" s="55" t="str">
        <f>IF(F23=0," ",((SUM(T38:T72)/COUNT(T38:T72))*100)/F23)</f>
        <v xml:space="preserve"> </v>
      </c>
      <c r="U73" s="55" t="str">
        <f>IF(F24=0," ",((SUM(U38:U72)/COUNT(U38:U72))*100)/F24)</f>
        <v xml:space="preserve"> </v>
      </c>
      <c r="V73" s="55" t="str">
        <f>IF(F25=0," ",((SUM(V38:V72)/COUNT(V38:V72))*100)/F25)</f>
        <v xml:space="preserve"> </v>
      </c>
      <c r="W73" s="55" t="str">
        <f>IF(F26=0," ",((SUM(W38:W72)/COUNT(W38:W72))*100)/F26)</f>
        <v xml:space="preserve"> </v>
      </c>
      <c r="X73" s="55" t="str">
        <f>IF(F27=0," ",((SUM(X38:X72)/COUNT(X38:X72))*100)/F27)</f>
        <v xml:space="preserve"> </v>
      </c>
      <c r="Y73" s="55" t="str">
        <f>IF(F28=0," ",((SUM(Y38:Y72)/COUNT(Y38:Y72))*100)/F28)</f>
        <v xml:space="preserve"> </v>
      </c>
      <c r="Z73" s="55" t="str">
        <f>IF(F29=0," ",((SUM(Z38:Z72)/COUNT(Z38:Z72))*100)/F29)</f>
        <v xml:space="preserve"> </v>
      </c>
      <c r="AA73" s="55" t="str">
        <f>IF(F30=0," ",((SUM(AA38:AA72)/COUNT(AA38:AA72))*100)/F30)</f>
        <v xml:space="preserve"> </v>
      </c>
      <c r="AB73" s="55" t="str">
        <f>IF(F31=0," ",((SUM(AB38:AB72)/COUNT(AB38:AB72))*100)/F31)</f>
        <v xml:space="preserve"> </v>
      </c>
      <c r="AC73" s="55" t="str">
        <f>IF(F32=0," ",((SUM(AC38:AC72)/COUNT(AC38:AC72))*100)/F32)</f>
        <v xml:space="preserve"> </v>
      </c>
      <c r="AD73" s="55" t="str">
        <f>IF(F33=0," ",((SUM(AD38:AD72)/COUNT(AD38:AD72))*100)/F33)</f>
        <v xml:space="preserve"> </v>
      </c>
      <c r="AE73" s="28"/>
      <c r="AF73" s="28"/>
    </row>
    <row r="74" spans="2:33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3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3">
      <c r="Y76" s="40"/>
      <c r="Z76" s="40"/>
      <c r="AA76" s="40"/>
      <c r="AB76" s="134">
        <f ca="1">TODAY()</f>
        <v>43830</v>
      </c>
      <c r="AC76" s="134"/>
      <c r="AD76" s="134"/>
      <c r="AE76" s="134"/>
      <c r="AF76" s="134"/>
      <c r="AG76" s="40"/>
    </row>
    <row r="77" spans="2:33">
      <c r="Y77" s="42"/>
      <c r="Z77" s="42"/>
      <c r="AA77" s="42"/>
      <c r="AB77" s="125" t="s">
        <v>71</v>
      </c>
      <c r="AC77" s="125"/>
      <c r="AD77" s="125"/>
      <c r="AE77" s="125"/>
      <c r="AF77" s="125"/>
      <c r="AG77" s="42"/>
    </row>
    <row r="78" spans="2:33">
      <c r="Y78" s="41"/>
      <c r="Z78" s="41"/>
      <c r="AA78" s="41"/>
      <c r="AB78" s="120" t="s">
        <v>59</v>
      </c>
      <c r="AC78" s="120"/>
      <c r="AD78" s="120"/>
      <c r="AE78" s="120"/>
      <c r="AF78" s="120"/>
      <c r="AG78" s="41"/>
    </row>
  </sheetData>
  <sheetProtection sheet="1" objects="1" scenarios="1" selectLockedCells="1"/>
  <mergeCells count="80">
    <mergeCell ref="AB78:AF78"/>
    <mergeCell ref="D31:E31"/>
    <mergeCell ref="D32:E32"/>
    <mergeCell ref="D33:E33"/>
    <mergeCell ref="C34:E34"/>
    <mergeCell ref="C36:E36"/>
    <mergeCell ref="F36:AD36"/>
    <mergeCell ref="AE36:AE37"/>
    <mergeCell ref="AF36:AF37"/>
    <mergeCell ref="C73:E73"/>
    <mergeCell ref="AB76:AF76"/>
    <mergeCell ref="AB77:AF7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F73:O73">
    <cfRule type="cellIs" dxfId="3" priority="4" stopIfTrue="1" operator="lessThan">
      <formula>50</formula>
    </cfRule>
  </conditionalFormatting>
  <conditionalFormatting sqref="F73:AD73">
    <cfRule type="cellIs" dxfId="2" priority="2" stopIfTrue="1" operator="lessThan">
      <formula>50</formula>
    </cfRule>
    <cfRule type="cellIs" dxfId="1" priority="3" stopIfTrue="1" operator="lessThan">
      <formula>50</formula>
    </cfRule>
  </conditionalFormatting>
  <conditionalFormatting sqref="AF38:AF72">
    <cfRule type="cellIs" dxfId="0" priority="1" operator="equal">
      <formula>"GEÇMEZ"</formula>
    </cfRule>
  </conditionalFormatting>
  <hyperlinks>
    <hyperlink ref="AH3" r:id="rId1"/>
  </hyperlinks>
  <printOptions horizontalCentered="1" verticalCentered="1"/>
  <pageMargins left="0" right="0" top="0" bottom="0" header="0" footer="0"/>
  <pageSetup paperSize="9" scale="61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1"/>
  <dimension ref="A1:R21"/>
  <sheetViews>
    <sheetView workbookViewId="0">
      <selection activeCell="Q1" sqref="Q1:Q21"/>
    </sheetView>
  </sheetViews>
  <sheetFormatPr defaultRowHeight="12.75"/>
  <sheetData>
    <row r="1" spans="1:18" ht="24.75" thickBot="1">
      <c r="A1" s="89" t="s">
        <v>141</v>
      </c>
      <c r="B1" s="91" t="s">
        <v>73</v>
      </c>
      <c r="C1" s="93">
        <v>55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97">
        <v>55</v>
      </c>
      <c r="R1" s="77"/>
    </row>
    <row r="2" spans="1:18" ht="13.5" thickBot="1">
      <c r="A2" s="89">
        <v>1041</v>
      </c>
      <c r="B2" s="91" t="s">
        <v>74</v>
      </c>
      <c r="C2" s="93">
        <v>40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97">
        <v>40</v>
      </c>
      <c r="R2" s="78"/>
    </row>
    <row r="3" spans="1:18" ht="24.75" thickBot="1">
      <c r="A3" s="89">
        <v>1061</v>
      </c>
      <c r="B3" s="91" t="s">
        <v>75</v>
      </c>
      <c r="C3" s="93">
        <v>40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  <c r="Q3" s="97">
        <v>40</v>
      </c>
      <c r="R3" s="78"/>
    </row>
    <row r="4" spans="1:18" ht="24.75" thickBot="1">
      <c r="A4" s="89">
        <v>1076</v>
      </c>
      <c r="B4" s="91" t="s">
        <v>76</v>
      </c>
      <c r="C4" s="93">
        <v>40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97">
        <v>40</v>
      </c>
      <c r="R4" s="78"/>
    </row>
    <row r="5" spans="1:18" ht="36.75" thickBot="1">
      <c r="A5" s="89">
        <v>1101</v>
      </c>
      <c r="B5" s="91" t="s">
        <v>77</v>
      </c>
      <c r="C5" s="93">
        <v>45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97">
        <v>45</v>
      </c>
      <c r="R5" s="78"/>
    </row>
    <row r="6" spans="1:18" ht="36.75" thickBot="1">
      <c r="A6" s="89">
        <v>1153</v>
      </c>
      <c r="B6" s="91" t="s">
        <v>78</v>
      </c>
      <c r="C6" s="93">
        <v>65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Q6" s="97">
        <v>65</v>
      </c>
      <c r="R6" s="78"/>
    </row>
    <row r="7" spans="1:18" ht="36.75" thickBot="1">
      <c r="A7" s="89">
        <v>1223</v>
      </c>
      <c r="B7" s="91" t="s">
        <v>79</v>
      </c>
      <c r="C7" s="93">
        <v>45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  <c r="Q7" s="97">
        <v>45</v>
      </c>
      <c r="R7" s="78"/>
    </row>
    <row r="8" spans="1:18" ht="48.75" thickBot="1">
      <c r="A8" s="89">
        <v>1231</v>
      </c>
      <c r="B8" s="91" t="s">
        <v>80</v>
      </c>
      <c r="C8" s="93" t="s">
        <v>81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97">
        <v>0</v>
      </c>
      <c r="R8" s="78"/>
    </row>
    <row r="9" spans="1:18" ht="36.75" thickBot="1">
      <c r="A9" s="90">
        <v>1233</v>
      </c>
      <c r="B9" s="92" t="s">
        <v>82</v>
      </c>
      <c r="C9" s="94">
        <v>35</v>
      </c>
      <c r="D9" s="71"/>
      <c r="E9" s="71"/>
      <c r="F9" s="71"/>
      <c r="G9" s="71"/>
      <c r="H9" s="71"/>
      <c r="I9" s="71" t="s">
        <v>141</v>
      </c>
      <c r="J9" s="71"/>
      <c r="K9" s="71"/>
      <c r="L9" s="71"/>
      <c r="M9" s="71"/>
      <c r="N9" s="71"/>
      <c r="O9" s="71"/>
      <c r="P9" s="72"/>
      <c r="Q9" s="98">
        <v>35</v>
      </c>
      <c r="R9" s="79"/>
    </row>
    <row r="10" spans="1:18" ht="24.75" thickBot="1">
      <c r="A10" s="89">
        <v>1255</v>
      </c>
      <c r="B10" s="91" t="s">
        <v>83</v>
      </c>
      <c r="C10" s="93">
        <v>55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/>
      <c r="Q10" s="97">
        <v>55</v>
      </c>
      <c r="R10" s="78"/>
    </row>
    <row r="11" spans="1:18" ht="24.75" thickBot="1">
      <c r="A11" s="89">
        <v>1258</v>
      </c>
      <c r="B11" s="91" t="s">
        <v>26</v>
      </c>
      <c r="C11" s="93">
        <v>40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97">
        <v>40</v>
      </c>
      <c r="R11" s="78"/>
    </row>
    <row r="12" spans="1:18" ht="24.75" thickBot="1">
      <c r="A12" s="89">
        <v>1264</v>
      </c>
      <c r="B12" s="91" t="s">
        <v>84</v>
      </c>
      <c r="C12" s="93">
        <v>25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97">
        <v>25</v>
      </c>
      <c r="R12" s="78"/>
    </row>
    <row r="13" spans="1:18" ht="24.75" thickBot="1">
      <c r="A13" s="89">
        <v>1272</v>
      </c>
      <c r="B13" s="91" t="s">
        <v>85</v>
      </c>
      <c r="C13" s="93">
        <v>40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97">
        <v>40</v>
      </c>
      <c r="R13" s="78"/>
    </row>
    <row r="14" spans="1:18" ht="36.75" thickBot="1">
      <c r="A14" s="89">
        <v>1273</v>
      </c>
      <c r="B14" s="91" t="s">
        <v>86</v>
      </c>
      <c r="C14" s="93">
        <v>65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97">
        <v>65</v>
      </c>
      <c r="R14" s="78"/>
    </row>
    <row r="15" spans="1:18" ht="48.75" thickBot="1">
      <c r="A15" s="89">
        <v>1274</v>
      </c>
      <c r="B15" s="91" t="s">
        <v>87</v>
      </c>
      <c r="C15" s="93">
        <v>40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97">
        <v>40</v>
      </c>
      <c r="R15" s="78"/>
    </row>
    <row r="16" spans="1:18" ht="36.75" thickBot="1">
      <c r="A16" s="89">
        <v>1280</v>
      </c>
      <c r="B16" s="91" t="s">
        <v>88</v>
      </c>
      <c r="C16" s="93">
        <v>13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97">
        <v>13</v>
      </c>
      <c r="R16" s="78"/>
    </row>
    <row r="17" spans="1:18" ht="24.75" thickBot="1">
      <c r="A17" s="89">
        <v>1307</v>
      </c>
      <c r="B17" s="91" t="s">
        <v>89</v>
      </c>
      <c r="C17" s="93">
        <v>35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  <c r="Q17" s="97">
        <v>35</v>
      </c>
      <c r="R17" s="78"/>
    </row>
    <row r="18" spans="1:18" ht="24.75" thickBot="1">
      <c r="A18" s="89">
        <v>1308</v>
      </c>
      <c r="B18" s="91" t="s">
        <v>90</v>
      </c>
      <c r="C18" s="93">
        <v>53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  <c r="Q18" s="97">
        <v>53</v>
      </c>
      <c r="R18" s="78"/>
    </row>
    <row r="19" spans="1:18" ht="36.75" thickBot="1">
      <c r="A19" s="89">
        <v>1311</v>
      </c>
      <c r="B19" s="91" t="s">
        <v>91</v>
      </c>
      <c r="C19" s="93">
        <v>35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  <c r="Q19" s="97">
        <v>35</v>
      </c>
      <c r="R19" s="78"/>
    </row>
    <row r="20" spans="1:18" ht="24.75" thickBot="1">
      <c r="A20" s="89">
        <v>1314</v>
      </c>
      <c r="B20" s="91" t="s">
        <v>92</v>
      </c>
      <c r="C20" s="93">
        <v>25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97">
        <v>25</v>
      </c>
      <c r="R20" s="78"/>
    </row>
    <row r="21" spans="1:18" ht="36.75" thickBot="1">
      <c r="A21" s="89">
        <v>1608</v>
      </c>
      <c r="B21" s="91" t="s">
        <v>93</v>
      </c>
      <c r="C21" s="93">
        <v>45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1"/>
      <c r="Q21" s="97">
        <v>45</v>
      </c>
      <c r="R21" s="83"/>
    </row>
  </sheetData>
  <pageMargins left="0.7" right="0.7" top="0.75" bottom="0.75" header="0.3" footer="0.3"/>
  <pageSetup paperSize="9" orientation="portrait" r:id="rId1"/>
  <drawing r:id="rId2"/>
  <legacyDrawing r:id="rId3"/>
  <controls>
    <control shapeId="2089" r:id="rId4" name="Control 41"/>
    <control shapeId="2087" r:id="rId5" name="Control 39"/>
    <control shapeId="2085" r:id="rId6" name="Control 37"/>
    <control shapeId="2083" r:id="rId7" name="Control 35"/>
    <control shapeId="2081" r:id="rId8" name="Control 33"/>
    <control shapeId="2079" r:id="rId9" name="Control 31"/>
    <control shapeId="2077" r:id="rId10" name="Control 29"/>
    <control shapeId="2075" r:id="rId11" name="Control 27"/>
    <control shapeId="2073" r:id="rId12" name="Control 25"/>
    <control shapeId="2071" r:id="rId13" name="Control 23"/>
    <control shapeId="2069" r:id="rId14" name="Control 21"/>
    <control shapeId="2067" r:id="rId15" name="Control 19"/>
    <control shapeId="2065" r:id="rId16" name="Control 17"/>
    <control shapeId="2063" r:id="rId17" name="Control 15"/>
    <control shapeId="2061" r:id="rId18" name="Control 13"/>
    <control shapeId="2059" r:id="rId19" name="Control 11"/>
    <control shapeId="2057" r:id="rId20" name="Control 9"/>
    <control shapeId="2055" r:id="rId21" name="Control 7"/>
    <control shapeId="2053" r:id="rId22" name="Control 5"/>
    <control shapeId="2051" r:id="rId23" name="Control 3"/>
    <control shapeId="2049" r:id="rId24" name="Control 1"/>
  </controls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2"/>
  <dimension ref="A1:R23"/>
  <sheetViews>
    <sheetView topLeftCell="A5" workbookViewId="0">
      <selection activeCell="B1" sqref="B1:B23"/>
    </sheetView>
  </sheetViews>
  <sheetFormatPr defaultRowHeight="12.75"/>
  <sheetData>
    <row r="1" spans="1:18" ht="36">
      <c r="A1" s="99">
        <v>1009</v>
      </c>
      <c r="B1" s="91" t="s">
        <v>94</v>
      </c>
      <c r="C1" s="93">
        <v>65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  <c r="Q1" s="76">
        <v>65</v>
      </c>
      <c r="R1" s="77"/>
    </row>
    <row r="2" spans="1:18" ht="36">
      <c r="A2" s="99">
        <v>1017</v>
      </c>
      <c r="B2" s="91" t="s">
        <v>95</v>
      </c>
      <c r="C2" s="93">
        <v>45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  <c r="Q2" s="70">
        <v>45</v>
      </c>
      <c r="R2" s="78"/>
    </row>
    <row r="3" spans="1:18" ht="24">
      <c r="A3" s="99">
        <v>1040</v>
      </c>
      <c r="B3" s="91" t="s">
        <v>96</v>
      </c>
      <c r="C3" s="93">
        <v>20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9"/>
      <c r="Q3" s="70">
        <v>20</v>
      </c>
      <c r="R3" s="78"/>
    </row>
    <row r="4" spans="1:18" ht="36">
      <c r="A4" s="99">
        <v>1045</v>
      </c>
      <c r="B4" s="91" t="s">
        <v>97</v>
      </c>
      <c r="C4" s="93">
        <v>55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70">
        <v>55</v>
      </c>
      <c r="R4" s="78"/>
    </row>
    <row r="5" spans="1:18" ht="24">
      <c r="A5" s="99">
        <v>1060</v>
      </c>
      <c r="B5" s="91" t="s">
        <v>98</v>
      </c>
      <c r="C5" s="93">
        <v>35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70">
        <v>35</v>
      </c>
      <c r="R5" s="78"/>
    </row>
    <row r="6" spans="1:18" ht="24">
      <c r="A6" s="99">
        <v>1078</v>
      </c>
      <c r="B6" s="91" t="s">
        <v>99</v>
      </c>
      <c r="C6" s="93">
        <v>75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Q6" s="70">
        <v>75</v>
      </c>
      <c r="R6" s="78"/>
    </row>
    <row r="7" spans="1:18" ht="48">
      <c r="A7" s="99">
        <v>1094</v>
      </c>
      <c r="B7" s="91" t="s">
        <v>100</v>
      </c>
      <c r="C7" s="93">
        <v>70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  <c r="Q7" s="70">
        <v>70</v>
      </c>
      <c r="R7" s="78"/>
    </row>
    <row r="8" spans="1:18" ht="24">
      <c r="A8" s="99">
        <v>1109</v>
      </c>
      <c r="B8" s="91" t="s">
        <v>101</v>
      </c>
      <c r="C8" s="93">
        <v>75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70">
        <v>75</v>
      </c>
      <c r="R8" s="78"/>
    </row>
    <row r="9" spans="1:18" ht="24">
      <c r="A9" s="99">
        <v>1111</v>
      </c>
      <c r="B9" s="91" t="s">
        <v>102</v>
      </c>
      <c r="C9" s="93">
        <v>50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Q9" s="70">
        <v>50</v>
      </c>
      <c r="R9" s="78"/>
    </row>
    <row r="10" spans="1:18" ht="24">
      <c r="A10" s="99">
        <v>1120</v>
      </c>
      <c r="B10" s="91" t="s">
        <v>103</v>
      </c>
      <c r="C10" s="93" t="s">
        <v>81</v>
      </c>
      <c r="D10" s="68"/>
      <c r="E10" s="68"/>
      <c r="F10" s="68"/>
      <c r="G10" s="68" t="s">
        <v>140</v>
      </c>
      <c r="H10" s="68"/>
      <c r="I10" s="68"/>
      <c r="J10" s="68"/>
      <c r="K10" s="68"/>
      <c r="L10" s="68"/>
      <c r="M10" s="68"/>
      <c r="N10" s="68"/>
      <c r="O10" s="68"/>
      <c r="P10" s="69"/>
      <c r="Q10" s="70">
        <v>0</v>
      </c>
      <c r="R10" s="78"/>
    </row>
    <row r="11" spans="1:18" ht="48">
      <c r="A11" s="99">
        <v>1124</v>
      </c>
      <c r="B11" s="91" t="s">
        <v>104</v>
      </c>
      <c r="C11" s="93">
        <v>55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  <c r="Q11" s="70">
        <v>55</v>
      </c>
      <c r="R11" s="78"/>
    </row>
    <row r="12" spans="1:18" ht="24">
      <c r="A12" s="99">
        <v>1129</v>
      </c>
      <c r="B12" s="91" t="s">
        <v>105</v>
      </c>
      <c r="C12" s="93" t="s">
        <v>81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70">
        <v>0</v>
      </c>
      <c r="R12" s="78"/>
    </row>
    <row r="13" spans="1:18" ht="24">
      <c r="A13" s="99">
        <v>1131</v>
      </c>
      <c r="B13" s="91" t="s">
        <v>106</v>
      </c>
      <c r="C13" s="93">
        <v>65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70">
        <v>65</v>
      </c>
      <c r="R13" s="78"/>
    </row>
    <row r="14" spans="1:18" ht="24">
      <c r="A14" s="99">
        <v>1138</v>
      </c>
      <c r="B14" s="91" t="s">
        <v>107</v>
      </c>
      <c r="C14" s="93">
        <v>75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9"/>
      <c r="Q14" s="70">
        <v>75</v>
      </c>
      <c r="R14" s="78"/>
    </row>
    <row r="15" spans="1:18" ht="24">
      <c r="A15" s="99">
        <v>1171</v>
      </c>
      <c r="B15" s="91" t="s">
        <v>108</v>
      </c>
      <c r="C15" s="93">
        <v>55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  <c r="Q15" s="70">
        <v>55</v>
      </c>
      <c r="R15" s="78"/>
    </row>
    <row r="16" spans="1:18" ht="36">
      <c r="A16" s="99">
        <v>1175</v>
      </c>
      <c r="B16" s="91" t="s">
        <v>109</v>
      </c>
      <c r="C16" s="93">
        <v>40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70">
        <v>40</v>
      </c>
      <c r="R16" s="78"/>
    </row>
    <row r="17" spans="1:18" ht="24">
      <c r="A17" s="99">
        <v>1184</v>
      </c>
      <c r="B17" s="91" t="s">
        <v>110</v>
      </c>
      <c r="C17" s="93">
        <v>70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  <c r="Q17" s="70">
        <v>70</v>
      </c>
      <c r="R17" s="78"/>
    </row>
    <row r="18" spans="1:18" ht="36">
      <c r="A18" s="99">
        <v>1187</v>
      </c>
      <c r="B18" s="91" t="s">
        <v>111</v>
      </c>
      <c r="C18" s="93">
        <v>50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  <c r="Q18" s="70">
        <v>50</v>
      </c>
      <c r="R18" s="78"/>
    </row>
    <row r="19" spans="1:18" ht="36">
      <c r="A19" s="99">
        <v>1197</v>
      </c>
      <c r="B19" s="91" t="s">
        <v>112</v>
      </c>
      <c r="C19" s="93">
        <v>70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9"/>
      <c r="Q19" s="70">
        <v>70</v>
      </c>
      <c r="R19" s="78"/>
    </row>
    <row r="20" spans="1:18" ht="24">
      <c r="A20" s="99">
        <v>1269</v>
      </c>
      <c r="B20" s="91" t="s">
        <v>113</v>
      </c>
      <c r="C20" s="93">
        <v>75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9"/>
      <c r="Q20" s="70">
        <v>75</v>
      </c>
      <c r="R20" s="78"/>
    </row>
    <row r="21" spans="1:18" ht="36">
      <c r="A21" s="99">
        <v>1317</v>
      </c>
      <c r="B21" s="91" t="s">
        <v>114</v>
      </c>
      <c r="C21" s="93">
        <v>65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9"/>
      <c r="Q21" s="70">
        <v>65</v>
      </c>
      <c r="R21" s="78"/>
    </row>
    <row r="22" spans="1:18" ht="24">
      <c r="A22" s="100">
        <v>1318</v>
      </c>
      <c r="B22" s="92" t="s">
        <v>8</v>
      </c>
      <c r="C22" s="94">
        <v>20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2"/>
      <c r="Q22" s="73">
        <v>20</v>
      </c>
      <c r="R22" s="79"/>
    </row>
    <row r="23" spans="1:18" ht="24.75" thickBot="1">
      <c r="A23" s="99">
        <v>1494</v>
      </c>
      <c r="B23" s="91" t="s">
        <v>115</v>
      </c>
      <c r="C23" s="93">
        <v>35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1"/>
      <c r="Q23" s="82">
        <v>35</v>
      </c>
      <c r="R23" s="83"/>
    </row>
  </sheetData>
  <pageMargins left="0.7" right="0.7" top="0.75" bottom="0.75" header="0.3" footer="0.3"/>
  <pageSetup paperSize="9" orientation="portrait" r:id="rId1"/>
  <drawing r:id="rId2"/>
  <legacyDrawing r:id="rId3"/>
  <controls>
    <control shapeId="7191" r:id="rId4" name="Control 45"/>
    <control shapeId="7190" r:id="rId5" name="Control 43"/>
    <control shapeId="7189" r:id="rId6" name="Control 41"/>
    <control shapeId="7188" r:id="rId7" name="Control 39"/>
    <control shapeId="7187" r:id="rId8" name="Control 37"/>
    <control shapeId="7186" r:id="rId9" name="Control 35"/>
    <control shapeId="7185" r:id="rId10" name="Control 33"/>
    <control shapeId="7184" r:id="rId11" name="Control 31"/>
    <control shapeId="7183" r:id="rId12" name="Control 29"/>
    <control shapeId="7182" r:id="rId13" name="Control 27"/>
    <control shapeId="7181" r:id="rId14" name="Control 25"/>
    <control shapeId="7180" r:id="rId15" name="Control 23"/>
    <control shapeId="7179" r:id="rId16" name="Control 21"/>
    <control shapeId="7178" r:id="rId17" name="Control 19"/>
    <control shapeId="7177" r:id="rId18" name="Control 17"/>
    <control shapeId="7176" r:id="rId19" name="Control 15"/>
    <control shapeId="7175" r:id="rId20" name="Control 13"/>
    <control shapeId="7174" r:id="rId21" name="Control 11"/>
    <control shapeId="7173" r:id="rId22" name="Control 9"/>
    <control shapeId="7172" r:id="rId23" name="Control 7"/>
    <control shapeId="7171" r:id="rId24" name="Control 5"/>
    <control shapeId="7170" r:id="rId25" name="Control 3"/>
    <control shapeId="7169" r:id="rId26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6</vt:i4>
      </vt:variant>
    </vt:vector>
  </HeadingPairs>
  <TitlesOfParts>
    <vt:vector size="19" baseType="lpstr">
      <vt:lpstr>Liste</vt:lpstr>
      <vt:lpstr>1.Dön-1.Sınav</vt:lpstr>
      <vt:lpstr>1.Dön-2.Sınav</vt:lpstr>
      <vt:lpstr>1.Dön-3.Sınav</vt:lpstr>
      <vt:lpstr>2.Dön-1.Sınav</vt:lpstr>
      <vt:lpstr>2.Dön-2.Sınav</vt:lpstr>
      <vt:lpstr>2.Dön-3.Sınav</vt:lpstr>
      <vt:lpstr>Sayfa1</vt:lpstr>
      <vt:lpstr>Sayfa2</vt:lpstr>
      <vt:lpstr>Sayfa3</vt:lpstr>
      <vt:lpstr>Sayfa4</vt:lpstr>
      <vt:lpstr>Sayfa5</vt:lpstr>
      <vt:lpstr>Sayfa6</vt:lpstr>
      <vt:lpstr>'1.Dön-1.Sınav'!Yazdırma_Alanı</vt:lpstr>
      <vt:lpstr>'1.Dön-2.Sınav'!Yazdırma_Alanı</vt:lpstr>
      <vt:lpstr>'1.Dön-3.Sınav'!Yazdırma_Alanı</vt:lpstr>
      <vt:lpstr>'2.Dön-1.Sınav'!Yazdırma_Alanı</vt:lpstr>
      <vt:lpstr>'2.Dön-2.Sınav'!Yazdırma_Alanı</vt:lpstr>
      <vt:lpstr>'2.Dön-3.Sınav'!Yazdırma_Alanı</vt:lpstr>
    </vt:vector>
  </TitlesOfParts>
  <Company>Alternatif Bilgisayar Ltd. Şti.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imac</cp:lastModifiedBy>
  <cp:revision/>
  <cp:lastPrinted>2017-11-29T05:10:56Z</cp:lastPrinted>
  <dcterms:created xsi:type="dcterms:W3CDTF">2008-11-23T18:25:14Z</dcterms:created>
  <dcterms:modified xsi:type="dcterms:W3CDTF">2019-12-31T07:12:40Z</dcterms:modified>
</cp:coreProperties>
</file>