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y\Desktop\performans\"/>
    </mc:Choice>
  </mc:AlternateContent>
  <bookViews>
    <workbookView xWindow="0" yWindow="0" windowWidth="20490" windowHeight="7665"/>
  </bookViews>
  <sheets>
    <sheet name="ntp" sheetId="3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2" i="3" l="1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Z71" i="3"/>
  <c r="Y71" i="3"/>
  <c r="Z70" i="3"/>
  <c r="Y70" i="3"/>
  <c r="Z69" i="3"/>
  <c r="Y69" i="3"/>
  <c r="Z68" i="3"/>
  <c r="Y68" i="3"/>
  <c r="Z67" i="3"/>
  <c r="Y67" i="3"/>
  <c r="Z66" i="3"/>
  <c r="Y66" i="3"/>
  <c r="Z65" i="3"/>
  <c r="Y65" i="3"/>
  <c r="Z64" i="3"/>
  <c r="Y64" i="3"/>
  <c r="Z63" i="3"/>
  <c r="Y63" i="3"/>
  <c r="Z62" i="3"/>
  <c r="Y62" i="3"/>
  <c r="Z61" i="3"/>
  <c r="Y61" i="3"/>
  <c r="Z60" i="3"/>
  <c r="Y60" i="3"/>
  <c r="Z59" i="3"/>
  <c r="Y59" i="3"/>
  <c r="Z58" i="3"/>
  <c r="Y58" i="3"/>
  <c r="Z57" i="3"/>
  <c r="Y57" i="3"/>
  <c r="Z56" i="3"/>
  <c r="Y56" i="3"/>
  <c r="Y55" i="3"/>
  <c r="Z55" i="3"/>
  <c r="Y54" i="3"/>
  <c r="Z54" i="3"/>
  <c r="Y53" i="3"/>
  <c r="Z53" i="3"/>
  <c r="Y52" i="3"/>
  <c r="Z52" i="3"/>
  <c r="Y51" i="3"/>
  <c r="Z51" i="3"/>
  <c r="Y50" i="3"/>
  <c r="Z50" i="3"/>
  <c r="Y49" i="3"/>
  <c r="Z49" i="3"/>
  <c r="Y48" i="3"/>
  <c r="Z48" i="3"/>
  <c r="Y47" i="3"/>
  <c r="Z47" i="3"/>
  <c r="Y46" i="3"/>
  <c r="Z46" i="3"/>
  <c r="Y45" i="3"/>
  <c r="Z45" i="3"/>
  <c r="Y44" i="3"/>
  <c r="Z44" i="3"/>
  <c r="Y43" i="3"/>
  <c r="Z43" i="3"/>
  <c r="Y42" i="3"/>
  <c r="Z42" i="3"/>
  <c r="Y41" i="3"/>
  <c r="Z41" i="3"/>
  <c r="Y40" i="3"/>
  <c r="Z40" i="3"/>
  <c r="Y39" i="3"/>
  <c r="Z39" i="3"/>
  <c r="Y38" i="3"/>
  <c r="Z38" i="3"/>
  <c r="Y37" i="3"/>
  <c r="Z37" i="3"/>
  <c r="Y36" i="3"/>
  <c r="Z36" i="3"/>
  <c r="Y35" i="3"/>
  <c r="Z35" i="3"/>
  <c r="Y34" i="3"/>
  <c r="Z34" i="3"/>
  <c r="N11" i="3" s="1"/>
  <c r="Y33" i="3"/>
  <c r="Z33" i="3"/>
  <c r="Y32" i="3"/>
  <c r="N14" i="3" s="1"/>
  <c r="Q14" i="3"/>
  <c r="Z32" i="3"/>
  <c r="N8" i="3"/>
  <c r="N10" i="3" l="1"/>
  <c r="N12" i="3"/>
  <c r="N9" i="3"/>
  <c r="N15" i="3" s="1"/>
  <c r="Q8" i="3" s="1"/>
</calcChain>
</file>

<file path=xl/comments1.xml><?xml version="1.0" encoding="utf-8"?>
<comments xmlns="http://schemas.openxmlformats.org/spreadsheetml/2006/main">
  <authors>
    <author>Ercan</author>
  </authors>
  <commentList>
    <comment ref="AA32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33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34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35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36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37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38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39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42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43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44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45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46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47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48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49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50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1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2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53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54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55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57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58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59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60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61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62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63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64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65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66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67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68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69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</text>
    </comment>
    <comment ref="AA70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71" authorId="0" shapeId="0">
      <text>
        <r>
          <rPr>
            <b/>
            <sz val="9"/>
            <color indexed="81"/>
            <rFont val="Tahoma"/>
            <family val="2"/>
            <charset val="162"/>
          </rPr>
          <t>Yazılıya girmeyenler için "X" yazın.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<sst xmlns="http://schemas.openxmlformats.org/spreadsheetml/2006/main" count="87" uniqueCount="47">
  <si>
    <t>SINAV BAŞARI ANALİZ VE DEĞERLENDİRMESİ</t>
  </si>
  <si>
    <t xml:space="preserve">Okul </t>
  </si>
  <si>
    <t xml:space="preserve">Sınıf </t>
  </si>
  <si>
    <t xml:space="preserve">Öğretim Yılı </t>
  </si>
  <si>
    <t xml:space="preserve">Sınav Numarası </t>
  </si>
  <si>
    <t xml:space="preserve">Dönem </t>
  </si>
  <si>
    <t xml:space="preserve">Ders Öğretmeni </t>
  </si>
  <si>
    <t xml:space="preserve">Ders </t>
  </si>
  <si>
    <t xml:space="preserve">Sınav tarihi </t>
  </si>
  <si>
    <t>Soruların ilgili olduğu konular, 
kazanımlar veya alt öğrenme alanları</t>
  </si>
  <si>
    <t>Puan</t>
  </si>
  <si>
    <t>SINAV ANALİZİ</t>
  </si>
  <si>
    <t>SINAVIN DEĞERLENDİRİLMESİ</t>
  </si>
  <si>
    <t>1 alan öğrenci sayısı</t>
  </si>
  <si>
    <t>2 alan öğrenci sayısı</t>
  </si>
  <si>
    <t>3 alan öğrenci sayısı</t>
  </si>
  <si>
    <t>4 alan öğrenci sayısı</t>
  </si>
  <si>
    <t>5 alan öğrenci sayısı</t>
  </si>
  <si>
    <t>Alınan puanların ortalaması</t>
  </si>
  <si>
    <t>Notlara göre başarı ortalaması</t>
  </si>
  <si>
    <t>Bilişim Teknolojileri Öğretmeni</t>
  </si>
  <si>
    <t>GRAFİK ANALİZ</t>
  </si>
  <si>
    <t>TOPLAM</t>
  </si>
  <si>
    <t>ÖĞRENCİNİN</t>
  </si>
  <si>
    <t>SORULAR</t>
  </si>
  <si>
    <t>SONUÇ</t>
  </si>
  <si>
    <t>GİRMEDİ</t>
  </si>
  <si>
    <t>SIRA
NO</t>
  </si>
  <si>
    <t>OKUL
 NO</t>
  </si>
  <si>
    <t>ADI VE SOYADI</t>
  </si>
  <si>
    <t>PUAN</t>
  </si>
  <si>
    <t>NOT</t>
  </si>
  <si>
    <t>SORULARA GÖRE BAŞARI (%)</t>
  </si>
  <si>
    <t>CİZRE MESLEKİ VE TEKNİK ANADOLU LİSESİ</t>
  </si>
  <si>
    <t>2021-2022</t>
  </si>
  <si>
    <t>G</t>
  </si>
  <si>
    <t>NESNE TABANLI PROGRAMLAMA</t>
  </si>
  <si>
    <t>PROPERTİES</t>
  </si>
  <si>
    <t>TOOLBOX</t>
  </si>
  <si>
    <t>CHECKBOX</t>
  </si>
  <si>
    <t>LABEL</t>
  </si>
  <si>
    <t>BACKCOLOR</t>
  </si>
  <si>
    <t>KOD ÇIKTISI</t>
  </si>
  <si>
    <t>TEXT</t>
  </si>
  <si>
    <t>ATAMA İŞLEMİ</t>
  </si>
  <si>
    <t>DEĞİŞKEN TANIMLAMA</t>
  </si>
  <si>
    <t>10-E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</si>
</sst>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"/>
  </numFmts>
  <fonts count="11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Tahoma"/>
      <family val="2"/>
      <charset val="162"/>
    </font>
    <font>
      <b/>
      <sz val="10"/>
      <name val="Tahoma"/>
      <family val="2"/>
      <charset val="162"/>
    </font>
    <font>
      <sz val="10"/>
      <name val="Tahoma"/>
      <family val="2"/>
      <charset val="162"/>
    </font>
    <font>
      <b/>
      <sz val="8"/>
      <name val="Tahoma"/>
      <family val="2"/>
      <charset val="162"/>
    </font>
    <font>
      <b/>
      <sz val="9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9"/>
      <name val="Tahoma"/>
      <family val="2"/>
      <charset val="162"/>
    </font>
    <font>
      <sz val="9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CCCCCC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3" fillId="0" borderId="0" xfId="1" applyFont="1" applyProtection="1"/>
    <xf numFmtId="0" fontId="0" fillId="0" borderId="0" xfId="0" applyProtection="1"/>
    <xf numFmtId="0" fontId="5" fillId="3" borderId="3" xfId="2" applyFont="1" applyFill="1" applyBorder="1" applyAlignment="1" applyProtection="1">
      <alignment horizontal="center" vertical="center"/>
    </xf>
    <xf numFmtId="0" fontId="3" fillId="0" borderId="0" xfId="2" applyFont="1" applyProtection="1"/>
    <xf numFmtId="0" fontId="3" fillId="0" borderId="4" xfId="2" applyFont="1" applyFill="1" applyBorder="1" applyAlignment="1" applyProtection="1">
      <alignment vertical="center"/>
    </xf>
    <xf numFmtId="0" fontId="3" fillId="3" borderId="8" xfId="2" applyFont="1" applyFill="1" applyBorder="1" applyAlignment="1" applyProtection="1">
      <alignment horizontal="center" vertical="center"/>
    </xf>
    <xf numFmtId="0" fontId="4" fillId="4" borderId="11" xfId="2" applyFont="1" applyFill="1" applyBorder="1" applyAlignment="1" applyProtection="1">
      <alignment horizontal="center" vertical="center"/>
      <protection locked="0"/>
    </xf>
    <xf numFmtId="0" fontId="3" fillId="3" borderId="12" xfId="2" applyFont="1" applyFill="1" applyBorder="1" applyAlignment="1" applyProtection="1">
      <alignment horizontal="left" vertical="center" indent="1"/>
    </xf>
    <xf numFmtId="0" fontId="3" fillId="3" borderId="13" xfId="2" applyFont="1" applyFill="1" applyBorder="1" applyAlignment="1" applyProtection="1">
      <alignment horizontal="left" vertical="center" indent="1"/>
    </xf>
    <xf numFmtId="0" fontId="3" fillId="3" borderId="10" xfId="2" applyFont="1" applyFill="1" applyBorder="1" applyAlignment="1" applyProtection="1">
      <alignment horizontal="left" vertical="center" indent="1"/>
    </xf>
    <xf numFmtId="0" fontId="3" fillId="0" borderId="4" xfId="2" applyFont="1" applyFill="1" applyBorder="1" applyAlignment="1" applyProtection="1">
      <alignment vertical="center" wrapText="1"/>
    </xf>
    <xf numFmtId="0" fontId="3" fillId="3" borderId="18" xfId="2" applyFont="1" applyFill="1" applyBorder="1" applyProtection="1"/>
    <xf numFmtId="0" fontId="3" fillId="3" borderId="0" xfId="2" applyFont="1" applyFill="1" applyBorder="1" applyProtection="1"/>
    <xf numFmtId="0" fontId="3" fillId="3" borderId="4" xfId="2" applyFont="1" applyFill="1" applyBorder="1" applyProtection="1"/>
    <xf numFmtId="0" fontId="3" fillId="3" borderId="22" xfId="2" applyFont="1" applyFill="1" applyBorder="1" applyAlignment="1" applyProtection="1">
      <alignment horizontal="center" vertical="center"/>
    </xf>
    <xf numFmtId="0" fontId="3" fillId="3" borderId="23" xfId="2" applyFont="1" applyFill="1" applyBorder="1" applyProtection="1"/>
    <xf numFmtId="0" fontId="3" fillId="3" borderId="24" xfId="2" applyFont="1" applyFill="1" applyBorder="1" applyProtection="1"/>
    <xf numFmtId="0" fontId="3" fillId="3" borderId="25" xfId="2" applyFont="1" applyFill="1" applyBorder="1" applyProtection="1"/>
    <xf numFmtId="0" fontId="3" fillId="3" borderId="30" xfId="3" applyFont="1" applyFill="1" applyBorder="1" applyAlignment="1" applyProtection="1">
      <alignment horizontal="center" vertical="center" wrapText="1"/>
    </xf>
    <xf numFmtId="0" fontId="3" fillId="3" borderId="31" xfId="3" applyFont="1" applyFill="1" applyBorder="1" applyAlignment="1" applyProtection="1">
      <alignment horizontal="center" vertical="center" wrapText="1"/>
    </xf>
    <xf numFmtId="0" fontId="3" fillId="3" borderId="31" xfId="3" applyFont="1" applyFill="1" applyBorder="1" applyAlignment="1" applyProtection="1">
      <alignment horizontal="center" vertical="center"/>
    </xf>
    <xf numFmtId="0" fontId="5" fillId="3" borderId="31" xfId="3" applyFont="1" applyFill="1" applyBorder="1" applyAlignment="1" applyProtection="1">
      <alignment horizontal="center" vertical="center"/>
    </xf>
    <xf numFmtId="0" fontId="3" fillId="3" borderId="8" xfId="3" applyFont="1" applyFill="1" applyBorder="1" applyAlignment="1" applyProtection="1">
      <alignment horizontal="center" vertical="center" wrapText="1"/>
    </xf>
    <xf numFmtId="0" fontId="4" fillId="4" borderId="19" xfId="3" applyNumberFormat="1" applyFont="1" applyFill="1" applyBorder="1" applyAlignment="1" applyProtection="1">
      <alignment horizontal="center" vertical="center" wrapText="1"/>
      <protection locked="0"/>
    </xf>
    <xf numFmtId="1" fontId="4" fillId="4" borderId="19" xfId="3" applyNumberFormat="1" applyFont="1" applyFill="1" applyBorder="1" applyAlignment="1" applyProtection="1">
      <alignment horizontal="center" vertical="center"/>
      <protection locked="0"/>
    </xf>
    <xf numFmtId="1" fontId="3" fillId="3" borderId="19" xfId="3" applyNumberFormat="1" applyFont="1" applyFill="1" applyBorder="1" applyAlignment="1" applyProtection="1">
      <alignment horizontal="center" vertical="center"/>
    </xf>
    <xf numFmtId="0" fontId="3" fillId="3" borderId="19" xfId="3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left" vertical="center" wrapText="1"/>
      <protection locked="0"/>
    </xf>
    <xf numFmtId="1" fontId="4" fillId="4" borderId="19" xfId="3" applyNumberFormat="1" applyFont="1" applyFill="1" applyBorder="1" applyAlignment="1" applyProtection="1">
      <alignment horizontal="center" vertical="center" wrapText="1"/>
      <protection locked="0"/>
    </xf>
    <xf numFmtId="0" fontId="4" fillId="4" borderId="19" xfId="3" applyNumberFormat="1" applyFont="1" applyFill="1" applyBorder="1" applyAlignment="1" applyProtection="1">
      <alignment horizontal="center" vertical="center"/>
      <protection locked="0"/>
    </xf>
    <xf numFmtId="1" fontId="3" fillId="3" borderId="21" xfId="3" applyNumberFormat="1" applyFont="1" applyFill="1" applyBorder="1" applyAlignment="1" applyProtection="1">
      <alignment horizontal="center" vertical="center"/>
    </xf>
    <xf numFmtId="1" fontId="3" fillId="3" borderId="21" xfId="3" applyNumberFormat="1" applyFont="1" applyFill="1" applyBorder="1" applyAlignment="1" applyProtection="1">
      <alignment horizontal="center" vertical="center" wrapText="1"/>
    </xf>
    <xf numFmtId="0" fontId="3" fillId="0" borderId="26" xfId="3" applyFont="1" applyBorder="1" applyAlignment="1" applyProtection="1">
      <alignment horizontal="center" vertical="center"/>
    </xf>
    <xf numFmtId="0" fontId="3" fillId="0" borderId="27" xfId="3" applyFont="1" applyBorder="1" applyAlignment="1" applyProtection="1">
      <alignment horizontal="center" vertical="center"/>
    </xf>
    <xf numFmtId="0" fontId="4" fillId="2" borderId="0" xfId="1" applyFont="1" applyFill="1" applyAlignment="1" applyProtection="1">
      <alignment vertical="center"/>
      <protection locked="0"/>
    </xf>
    <xf numFmtId="0" fontId="10" fillId="5" borderId="1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3" fillId="0" borderId="0" xfId="3" applyFont="1" applyBorder="1" applyProtection="1"/>
    <xf numFmtId="0" fontId="4" fillId="4" borderId="19" xfId="3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Fill="1" applyBorder="1"/>
    <xf numFmtId="0" fontId="3" fillId="3" borderId="12" xfId="3" applyFont="1" applyFill="1" applyBorder="1" applyAlignment="1" applyProtection="1">
      <alignment horizontal="center" vertical="center" wrapText="1"/>
    </xf>
    <xf numFmtId="0" fontId="4" fillId="4" borderId="9" xfId="3" applyFont="1" applyFill="1" applyBorder="1" applyAlignment="1" applyProtection="1">
      <alignment horizontal="center" vertical="center"/>
      <protection locked="0"/>
    </xf>
    <xf numFmtId="0" fontId="0" fillId="0" borderId="32" xfId="0" applyFill="1" applyBorder="1"/>
    <xf numFmtId="0" fontId="10" fillId="0" borderId="32" xfId="0" applyFont="1" applyFill="1" applyBorder="1" applyAlignment="1">
      <alignment horizontal="center" vertical="center" wrapText="1"/>
    </xf>
    <xf numFmtId="0" fontId="0" fillId="0" borderId="33" xfId="0" applyFill="1" applyBorder="1"/>
    <xf numFmtId="0" fontId="3" fillId="0" borderId="0" xfId="1" applyFont="1" applyAlignment="1" applyProtection="1">
      <alignment horizontal="left" vertical="center"/>
    </xf>
    <xf numFmtId="0" fontId="4" fillId="2" borderId="0" xfId="1" applyFont="1" applyFill="1" applyAlignment="1" applyProtection="1">
      <alignment horizontal="left" vertical="center"/>
      <protection locked="0"/>
    </xf>
    <xf numFmtId="0" fontId="3" fillId="3" borderId="20" xfId="2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left"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left" vertical="center"/>
      <protection locked="0"/>
    </xf>
    <xf numFmtId="14" fontId="4" fillId="2" borderId="0" xfId="1" applyNumberFormat="1" applyFont="1" applyFill="1" applyAlignment="1" applyProtection="1">
      <alignment horizontal="left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</xf>
    <xf numFmtId="0" fontId="3" fillId="3" borderId="2" xfId="2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/>
    </xf>
    <xf numFmtId="0" fontId="3" fillId="3" borderId="2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5" xfId="2" applyFont="1" applyFill="1" applyBorder="1" applyAlignment="1" applyProtection="1">
      <alignment horizontal="center" vertical="center"/>
    </xf>
    <xf numFmtId="0" fontId="3" fillId="3" borderId="6" xfId="2" applyFont="1" applyFill="1" applyBorder="1" applyAlignment="1" applyProtection="1">
      <alignment horizontal="center" vertical="center"/>
    </xf>
    <xf numFmtId="0" fontId="3" fillId="3" borderId="7" xfId="2" applyFont="1" applyFill="1" applyBorder="1" applyAlignment="1" applyProtection="1">
      <alignment horizontal="center" vertical="center"/>
    </xf>
    <xf numFmtId="0" fontId="4" fillId="4" borderId="9" xfId="2" applyFont="1" applyFill="1" applyBorder="1" applyAlignment="1" applyProtection="1">
      <alignment horizontal="left" vertical="center" indent="1"/>
      <protection locked="0"/>
    </xf>
    <xf numFmtId="0" fontId="4" fillId="4" borderId="10" xfId="2" applyFont="1" applyFill="1" applyBorder="1" applyAlignment="1" applyProtection="1">
      <alignment horizontal="left" vertical="center" indent="1"/>
      <protection locked="0"/>
    </xf>
    <xf numFmtId="1" fontId="3" fillId="3" borderId="9" xfId="2" applyNumberFormat="1" applyFont="1" applyFill="1" applyBorder="1" applyAlignment="1" applyProtection="1">
      <alignment horizontal="center" vertical="center"/>
    </xf>
    <xf numFmtId="1" fontId="3" fillId="3" borderId="14" xfId="2" applyNumberFormat="1" applyFont="1" applyFill="1" applyBorder="1" applyAlignment="1" applyProtection="1">
      <alignment horizontal="center" vertical="center"/>
    </xf>
    <xf numFmtId="0" fontId="9" fillId="4" borderId="15" xfId="2" applyFont="1" applyFill="1" applyBorder="1" applyAlignment="1" applyProtection="1">
      <alignment horizontal="center" vertical="center" wrapText="1"/>
    </xf>
    <xf numFmtId="0" fontId="9" fillId="4" borderId="16" xfId="2" applyFont="1" applyFill="1" applyBorder="1" applyAlignment="1" applyProtection="1">
      <alignment horizontal="center" vertical="center" wrapText="1"/>
    </xf>
    <xf numFmtId="0" fontId="9" fillId="4" borderId="17" xfId="2" applyFont="1" applyFill="1" applyBorder="1" applyAlignment="1" applyProtection="1">
      <alignment horizontal="center" vertical="center" wrapText="1"/>
    </xf>
    <xf numFmtId="0" fontId="9" fillId="4" borderId="18" xfId="2" applyFont="1" applyFill="1" applyBorder="1" applyAlignment="1" applyProtection="1">
      <alignment horizontal="center" vertical="center" wrapText="1"/>
    </xf>
    <xf numFmtId="0" fontId="9" fillId="4" borderId="0" xfId="2" applyFont="1" applyFill="1" applyBorder="1" applyAlignment="1" applyProtection="1">
      <alignment horizontal="center" vertical="center" wrapText="1"/>
    </xf>
    <xf numFmtId="0" fontId="9" fillId="4" borderId="4" xfId="2" applyFont="1" applyFill="1" applyBorder="1" applyAlignment="1" applyProtection="1">
      <alignment horizontal="center" vertical="center" wrapText="1"/>
    </xf>
    <xf numFmtId="0" fontId="3" fillId="3" borderId="8" xfId="2" applyFont="1" applyFill="1" applyBorder="1" applyAlignment="1" applyProtection="1">
      <alignment horizontal="left" vertical="center" indent="1"/>
    </xf>
    <xf numFmtId="0" fontId="3" fillId="3" borderId="19" xfId="2" applyFont="1" applyFill="1" applyBorder="1" applyAlignment="1" applyProtection="1">
      <alignment horizontal="left" vertical="center" indent="1"/>
    </xf>
    <xf numFmtId="0" fontId="4" fillId="4" borderId="19" xfId="2" applyFont="1" applyFill="1" applyBorder="1" applyAlignment="1" applyProtection="1">
      <alignment horizontal="left" vertical="center" indent="1"/>
      <protection locked="0"/>
    </xf>
    <xf numFmtId="2" fontId="3" fillId="3" borderId="19" xfId="2" applyNumberFormat="1" applyFont="1" applyFill="1" applyBorder="1" applyAlignment="1" applyProtection="1">
      <alignment horizontal="center" vertical="center"/>
    </xf>
    <xf numFmtId="2" fontId="3" fillId="3" borderId="11" xfId="2" applyNumberFormat="1" applyFont="1" applyFill="1" applyBorder="1" applyAlignment="1" applyProtection="1">
      <alignment horizontal="center" vertical="center"/>
    </xf>
    <xf numFmtId="0" fontId="3" fillId="3" borderId="26" xfId="2" applyFont="1" applyFill="1" applyBorder="1" applyAlignment="1" applyProtection="1">
      <alignment horizontal="center" vertical="center"/>
    </xf>
    <xf numFmtId="0" fontId="3" fillId="3" borderId="27" xfId="2" applyFont="1" applyFill="1" applyBorder="1" applyAlignment="1" applyProtection="1">
      <alignment horizontal="center" vertical="center"/>
    </xf>
    <xf numFmtId="0" fontId="3" fillId="3" borderId="28" xfId="2" applyFont="1" applyFill="1" applyBorder="1" applyAlignment="1" applyProtection="1">
      <alignment horizontal="center" vertical="center"/>
    </xf>
    <xf numFmtId="0" fontId="3" fillId="3" borderId="18" xfId="2" applyFont="1" applyFill="1" applyBorder="1" applyAlignment="1" applyProtection="1">
      <alignment horizontal="center" vertical="center"/>
    </xf>
    <xf numFmtId="0" fontId="3" fillId="3" borderId="0" xfId="2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 applyProtection="1">
      <alignment horizontal="center" vertical="center"/>
    </xf>
    <xf numFmtId="0" fontId="3" fillId="3" borderId="12" xfId="2" applyFont="1" applyFill="1" applyBorder="1" applyAlignment="1" applyProtection="1">
      <alignment horizontal="center" vertical="center"/>
    </xf>
    <xf numFmtId="0" fontId="3" fillId="3" borderId="13" xfId="2" applyFont="1" applyFill="1" applyBorder="1" applyAlignment="1" applyProtection="1">
      <alignment horizontal="center" vertical="center"/>
    </xf>
    <xf numFmtId="0" fontId="3" fillId="3" borderId="14" xfId="2" applyFont="1" applyFill="1" applyBorder="1" applyAlignment="1" applyProtection="1">
      <alignment horizontal="center" vertical="center"/>
    </xf>
    <xf numFmtId="0" fontId="9" fillId="4" borderId="18" xfId="2" applyFont="1" applyFill="1" applyBorder="1" applyAlignment="1" applyProtection="1">
      <alignment horizontal="center" vertical="center"/>
    </xf>
    <xf numFmtId="0" fontId="9" fillId="4" borderId="0" xfId="2" applyFont="1" applyFill="1" applyBorder="1" applyAlignment="1" applyProtection="1">
      <alignment horizontal="center" vertical="center"/>
    </xf>
    <xf numFmtId="0" fontId="9" fillId="4" borderId="4" xfId="2" applyFont="1" applyFill="1" applyBorder="1" applyAlignment="1" applyProtection="1">
      <alignment horizontal="center" vertical="center"/>
    </xf>
    <xf numFmtId="0" fontId="6" fillId="3" borderId="20" xfId="2" applyFont="1" applyFill="1" applyBorder="1" applyAlignment="1" applyProtection="1">
      <alignment horizontal="left" vertical="center" indent="1"/>
    </xf>
    <xf numFmtId="0" fontId="6" fillId="3" borderId="21" xfId="2" applyFont="1" applyFill="1" applyBorder="1" applyAlignment="1" applyProtection="1">
      <alignment horizontal="left" vertical="center" indent="1"/>
    </xf>
    <xf numFmtId="164" fontId="3" fillId="3" borderId="21" xfId="2" applyNumberFormat="1" applyFont="1" applyFill="1" applyBorder="1" applyAlignment="1" applyProtection="1">
      <alignment horizontal="center" vertical="center"/>
    </xf>
    <xf numFmtId="164" fontId="3" fillId="3" borderId="22" xfId="2" applyNumberFormat="1" applyFont="1" applyFill="1" applyBorder="1" applyAlignment="1" applyProtection="1">
      <alignment horizontal="center" vertical="center"/>
    </xf>
    <xf numFmtId="0" fontId="9" fillId="4" borderId="23" xfId="2" applyFont="1" applyFill="1" applyBorder="1" applyAlignment="1" applyProtection="1">
      <alignment horizontal="center" vertical="center"/>
      <protection locked="0"/>
    </xf>
    <xf numFmtId="0" fontId="9" fillId="4" borderId="24" xfId="2" applyFont="1" applyFill="1" applyBorder="1" applyAlignment="1" applyProtection="1">
      <alignment horizontal="center" vertical="center"/>
      <protection locked="0"/>
    </xf>
    <xf numFmtId="0" fontId="9" fillId="4" borderId="25" xfId="2" applyFont="1" applyFill="1" applyBorder="1" applyAlignment="1" applyProtection="1">
      <alignment horizontal="center" vertical="center"/>
      <protection locked="0"/>
    </xf>
    <xf numFmtId="0" fontId="3" fillId="3" borderId="2" xfId="3" applyFont="1" applyFill="1" applyBorder="1" applyAlignment="1" applyProtection="1">
      <alignment horizontal="center" vertical="center"/>
    </xf>
    <xf numFmtId="0" fontId="5" fillId="3" borderId="19" xfId="3" applyFont="1" applyFill="1" applyBorder="1" applyAlignment="1" applyProtection="1">
      <alignment horizontal="center" vertical="center" textRotation="90"/>
    </xf>
    <xf numFmtId="0" fontId="5" fillId="3" borderId="9" xfId="3" applyFont="1" applyFill="1" applyBorder="1" applyAlignment="1" applyProtection="1">
      <alignment horizontal="center" vertical="center" textRotation="90"/>
    </xf>
    <xf numFmtId="0" fontId="3" fillId="3" borderId="20" xfId="3" applyFont="1" applyFill="1" applyBorder="1" applyAlignment="1" applyProtection="1">
      <alignment horizontal="center" vertical="center"/>
    </xf>
    <xf numFmtId="0" fontId="3" fillId="3" borderId="21" xfId="3" applyFont="1" applyFill="1" applyBorder="1" applyAlignment="1" applyProtection="1">
      <alignment horizontal="center" vertical="center"/>
    </xf>
    <xf numFmtId="0" fontId="3" fillId="3" borderId="20" xfId="2" applyFont="1" applyFill="1" applyBorder="1" applyAlignment="1" applyProtection="1">
      <alignment horizontal="center" vertical="center"/>
    </xf>
    <xf numFmtId="0" fontId="3" fillId="3" borderId="21" xfId="2" applyFont="1" applyFill="1" applyBorder="1" applyAlignment="1" applyProtection="1">
      <alignment horizontal="center" vertical="center"/>
    </xf>
    <xf numFmtId="0" fontId="3" fillId="3" borderId="5" xfId="3" applyFont="1" applyFill="1" applyBorder="1" applyAlignment="1" applyProtection="1">
      <alignment horizontal="center"/>
    </xf>
    <xf numFmtId="0" fontId="3" fillId="3" borderId="6" xfId="3" applyFont="1" applyFill="1" applyBorder="1" applyAlignment="1" applyProtection="1">
      <alignment horizontal="center"/>
    </xf>
    <xf numFmtId="0" fontId="3" fillId="3" borderId="29" xfId="3" applyFont="1" applyFill="1" applyBorder="1" applyAlignment="1" applyProtection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60917788502274E-2"/>
          <c:y val="8.4253945244293374E-2"/>
          <c:w val="0.93443908221149774"/>
          <c:h val="0.75685698283530467"/>
        </c:manualLayout>
      </c:layout>
      <c:lineChart>
        <c:grouping val="standard"/>
        <c:varyColors val="0"/>
        <c:ser>
          <c:idx val="0"/>
          <c:order val="0"/>
          <c:spPr>
            <a:ln w="6350">
              <a:solidFill>
                <a:sysClr val="windowText" lastClr="000000"/>
              </a:solidFill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</c:spPr>
          </c:marker>
          <c:dLbls>
            <c:dLbl>
              <c:idx val="0"/>
              <c:layout>
                <c:manualLayout>
                  <c:x val="-2.7118644067796599E-2"/>
                  <c:y val="-5.9701523720778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97-4209-93FE-7FE800A10D53}"/>
                </c:ext>
              </c:extLst>
            </c:dLbl>
            <c:dLbl>
              <c:idx val="1"/>
              <c:layout>
                <c:manualLayout>
                  <c:x val="-3.1638418079096092E-2"/>
                  <c:y val="-6.63350263564208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97-4209-93FE-7FE800A10D53}"/>
                </c:ext>
              </c:extLst>
            </c:dLbl>
            <c:dLbl>
              <c:idx val="2"/>
              <c:layout>
                <c:manualLayout>
                  <c:x val="-3.1638484411490683E-2"/>
                  <c:y val="-6.63350263564208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E97-4209-93FE-7FE800A10D53}"/>
                </c:ext>
              </c:extLst>
            </c:dLbl>
            <c:dLbl>
              <c:idx val="3"/>
              <c:layout>
                <c:manualLayout>
                  <c:x val="-2.9279597748822852E-2"/>
                  <c:y val="-7.29685289920627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E97-4209-93FE-7FE800A10D53}"/>
                </c:ext>
              </c:extLst>
            </c:dLbl>
            <c:dLbl>
              <c:idx val="4"/>
              <c:layout>
                <c:manualLayout>
                  <c:x val="-2.9378458973017347E-2"/>
                  <c:y val="-7.9602031627704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E97-4209-93FE-7FE800A10D53}"/>
                </c:ext>
              </c:extLst>
            </c:dLbl>
            <c:dLbl>
              <c:idx val="5"/>
              <c:layout>
                <c:manualLayout>
                  <c:x val="-3.1638484411490662E-2"/>
                  <c:y val="-5.9701523720778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E97-4209-93FE-7FE800A10D53}"/>
                </c:ext>
              </c:extLst>
            </c:dLbl>
            <c:dLbl>
              <c:idx val="6"/>
              <c:layout>
                <c:manualLayout>
                  <c:x val="-3.3898339692951668E-2"/>
                  <c:y val="-6.63350263564208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E97-4209-93FE-7FE800A10D53}"/>
                </c:ext>
              </c:extLst>
            </c:dLbl>
            <c:dLbl>
              <c:idx val="7"/>
              <c:layout>
                <c:manualLayout>
                  <c:x val="-2.7316496296957968E-2"/>
                  <c:y val="-7.9602031627704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E97-4209-93FE-7FE800A10D53}"/>
                </c:ext>
              </c:extLst>
            </c:dLbl>
            <c:dLbl>
              <c:idx val="8"/>
              <c:layout>
                <c:manualLayout>
                  <c:x val="-2.7415357521152938E-2"/>
                  <c:y val="-7.9602031627704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E97-4209-93FE-7FE800A10D53}"/>
                </c:ext>
              </c:extLst>
            </c:dLbl>
            <c:dLbl>
              <c:idx val="9"/>
              <c:layout>
                <c:manualLayout>
                  <c:x val="-2.9576351578419174E-2"/>
                  <c:y val="-4.64345184494944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E97-4209-93FE-7FE800A10D53}"/>
                </c:ext>
              </c:extLst>
            </c:dLbl>
            <c:dLbl>
              <c:idx val="10"/>
              <c:layout>
                <c:manualLayout>
                  <c:x val="-2.2598870056497182E-2"/>
                  <c:y val="-7.9602031627704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E97-4209-93FE-7FE800A10D53}"/>
                </c:ext>
              </c:extLst>
            </c:dLbl>
            <c:dLbl>
              <c:idx val="11"/>
              <c:layout>
                <c:manualLayout>
                  <c:x val="-2.7118644067796599E-2"/>
                  <c:y val="-7.29685289920627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E97-4209-93FE-7FE800A10D53}"/>
                </c:ext>
              </c:extLst>
            </c:dLbl>
            <c:dLbl>
              <c:idx val="12"/>
              <c:layout>
                <c:manualLayout>
                  <c:x val="-2.4858757062146894E-2"/>
                  <c:y val="-7.29685289920627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E97-4209-93FE-7FE800A10D53}"/>
                </c:ext>
              </c:extLst>
            </c:dLbl>
            <c:dLbl>
              <c:idx val="13"/>
              <c:layout>
                <c:manualLayout>
                  <c:x val="-2.9378709017305042E-2"/>
                  <c:y val="-7.29685289920627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E97-4209-93FE-7FE800A10D53}"/>
                </c:ext>
              </c:extLst>
            </c:dLbl>
            <c:dLbl>
              <c:idx val="14"/>
              <c:layout>
                <c:manualLayout>
                  <c:x val="-2.2598870056497088E-2"/>
                  <c:y val="-7.9602031627704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E97-4209-93FE-7FE800A10D53}"/>
                </c:ext>
              </c:extLst>
            </c:dLbl>
            <c:dLbl>
              <c:idx val="15"/>
              <c:layout>
                <c:manualLayout>
                  <c:x val="-2.4858757062146894E-2"/>
                  <c:y val="-7.9602031627704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E97-4209-93FE-7FE800A10D53}"/>
                </c:ext>
              </c:extLst>
            </c:dLbl>
            <c:dLbl>
              <c:idx val="16"/>
              <c:layout>
                <c:manualLayout>
                  <c:x val="-2.7118644067796599E-2"/>
                  <c:y val="-7.9602031627704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E97-4209-93FE-7FE800A10D53}"/>
                </c:ext>
              </c:extLst>
            </c:dLbl>
            <c:dLbl>
              <c:idx val="17"/>
              <c:layout>
                <c:manualLayout>
                  <c:x val="-2.9378531073446332E-2"/>
                  <c:y val="-7.29685289920627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E97-4209-93FE-7FE800A10D53}"/>
                </c:ext>
              </c:extLst>
            </c:dLbl>
            <c:dLbl>
              <c:idx val="18"/>
              <c:layout>
                <c:manualLayout>
                  <c:x val="-2.7118644067796599E-2"/>
                  <c:y val="-7.9602031627704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E97-4209-93FE-7FE800A10D53}"/>
                </c:ext>
              </c:extLst>
            </c:dLbl>
            <c:dLbl>
              <c:idx val="19"/>
              <c:layout>
                <c:manualLayout>
                  <c:x val="-9.0395480225988704E-3"/>
                  <c:y val="-7.9602031627704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E97-4209-93FE-7FE800A10D5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'[1]9A'!$E$72:$X$72</c:f>
              <c:numCache>
                <c:formatCode>General</c:formatCode>
                <c:ptCount val="20"/>
                <c:pt idx="0">
                  <c:v>35.294117647058826</c:v>
                </c:pt>
                <c:pt idx="1">
                  <c:v>67.058823529411768</c:v>
                </c:pt>
                <c:pt idx="2">
                  <c:v>17.647058823529413</c:v>
                </c:pt>
                <c:pt idx="3">
                  <c:v>64.705882352941188</c:v>
                </c:pt>
                <c:pt idx="4">
                  <c:v>22.745098039215687</c:v>
                </c:pt>
                <c:pt idx="5">
                  <c:v>29.411764705882355</c:v>
                </c:pt>
                <c:pt idx="6">
                  <c:v>35.294117647058826</c:v>
                </c:pt>
                <c:pt idx="7">
                  <c:v>58.82352941176471</c:v>
                </c:pt>
                <c:pt idx="8">
                  <c:v>41.17647058823529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E9-E240-B38F-F89FCC8E3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12272"/>
        <c:axId val="298313360"/>
      </c:lineChart>
      <c:catAx>
        <c:axId val="29831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8313360"/>
        <c:crosses val="autoZero"/>
        <c:auto val="1"/>
        <c:lblAlgn val="ctr"/>
        <c:lblOffset val="100"/>
        <c:noMultiLvlLbl val="0"/>
      </c:catAx>
      <c:valAx>
        <c:axId val="298313360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8312272"/>
        <c:crosses val="autoZero"/>
        <c:crossBetween val="between"/>
        <c:majorUnit val="10"/>
      </c:valAx>
      <c:spPr>
        <a:solidFill>
          <a:schemeClr val="bg1"/>
        </a:solidFill>
        <a:ln>
          <a:prstDash val="sysDot"/>
        </a:ln>
      </c:spPr>
    </c:plotArea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>
      <a:noFill/>
    </a:ln>
    <a:effectLst/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60917788502274E-2"/>
          <c:y val="8.4253945244293374E-2"/>
          <c:w val="0.93443908221149774"/>
          <c:h val="0.75685698283530467"/>
        </c:manualLayout>
      </c:layout>
      <c:lineChart>
        <c:grouping val="standard"/>
        <c:varyColors val="0"/>
        <c:ser>
          <c:idx val="0"/>
          <c:order val="0"/>
          <c:spPr>
            <a:ln w="6350">
              <a:solidFill>
                <a:sysClr val="windowText" lastClr="000000"/>
              </a:solidFill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</c:spPr>
          </c:marker>
          <c:dLbls>
            <c:dLbl>
              <c:idx val="0"/>
              <c:layout>
                <c:manualLayout>
                  <c:x val="-2.7118644067796599E-2"/>
                  <c:y val="-5.9701523720778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B8-4A28-8A89-51646E8BDCAF}"/>
                </c:ext>
              </c:extLst>
            </c:dLbl>
            <c:dLbl>
              <c:idx val="1"/>
              <c:layout>
                <c:manualLayout>
                  <c:x val="-3.1638418079096092E-2"/>
                  <c:y val="-6.63350263564208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B8-4A28-8A89-51646E8BDCAF}"/>
                </c:ext>
              </c:extLst>
            </c:dLbl>
            <c:dLbl>
              <c:idx val="2"/>
              <c:layout>
                <c:manualLayout>
                  <c:x val="-3.1638484411490683E-2"/>
                  <c:y val="-6.63350263564208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B8-4A28-8A89-51646E8BDCAF}"/>
                </c:ext>
              </c:extLst>
            </c:dLbl>
            <c:dLbl>
              <c:idx val="3"/>
              <c:layout>
                <c:manualLayout>
                  <c:x val="-2.9279597748822852E-2"/>
                  <c:y val="-7.29685289920627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B8-4A28-8A89-51646E8BDCAF}"/>
                </c:ext>
              </c:extLst>
            </c:dLbl>
            <c:dLbl>
              <c:idx val="4"/>
              <c:layout>
                <c:manualLayout>
                  <c:x val="-2.9378458973017347E-2"/>
                  <c:y val="-7.9602031627704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B8-4A28-8A89-51646E8BDCAF}"/>
                </c:ext>
              </c:extLst>
            </c:dLbl>
            <c:dLbl>
              <c:idx val="5"/>
              <c:layout>
                <c:manualLayout>
                  <c:x val="-3.1638484411490662E-2"/>
                  <c:y val="-5.9701523720778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B8-4A28-8A89-51646E8BDCAF}"/>
                </c:ext>
              </c:extLst>
            </c:dLbl>
            <c:dLbl>
              <c:idx val="6"/>
              <c:layout>
                <c:manualLayout>
                  <c:x val="-3.3898339692951668E-2"/>
                  <c:y val="-6.63350263564208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B8-4A28-8A89-51646E8BDCAF}"/>
                </c:ext>
              </c:extLst>
            </c:dLbl>
            <c:dLbl>
              <c:idx val="7"/>
              <c:layout>
                <c:manualLayout>
                  <c:x val="-2.7316496296957968E-2"/>
                  <c:y val="-7.9602031627704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B8-4A28-8A89-51646E8BDCAF}"/>
                </c:ext>
              </c:extLst>
            </c:dLbl>
            <c:dLbl>
              <c:idx val="8"/>
              <c:layout>
                <c:manualLayout>
                  <c:x val="-2.7415357521152938E-2"/>
                  <c:y val="-7.9602031627704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B8-4A28-8A89-51646E8BDCAF}"/>
                </c:ext>
              </c:extLst>
            </c:dLbl>
            <c:dLbl>
              <c:idx val="9"/>
              <c:layout>
                <c:manualLayout>
                  <c:x val="-2.9576351578419174E-2"/>
                  <c:y val="-4.64345184494944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B8-4A28-8A89-51646E8BDCAF}"/>
                </c:ext>
              </c:extLst>
            </c:dLbl>
            <c:dLbl>
              <c:idx val="10"/>
              <c:layout>
                <c:manualLayout>
                  <c:x val="-2.2598870056497182E-2"/>
                  <c:y val="-7.9602031627704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AB8-4A28-8A89-51646E8BDCAF}"/>
                </c:ext>
              </c:extLst>
            </c:dLbl>
            <c:dLbl>
              <c:idx val="11"/>
              <c:layout>
                <c:manualLayout>
                  <c:x val="-2.7118644067796599E-2"/>
                  <c:y val="-7.29685289920627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B8-4A28-8A89-51646E8BDCAF}"/>
                </c:ext>
              </c:extLst>
            </c:dLbl>
            <c:dLbl>
              <c:idx val="12"/>
              <c:layout>
                <c:manualLayout>
                  <c:x val="-2.4858757062146894E-2"/>
                  <c:y val="-7.29685289920627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AB8-4A28-8A89-51646E8BDCAF}"/>
                </c:ext>
              </c:extLst>
            </c:dLbl>
            <c:dLbl>
              <c:idx val="13"/>
              <c:layout>
                <c:manualLayout>
                  <c:x val="-2.9378709017305042E-2"/>
                  <c:y val="-7.29685289920627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AB8-4A28-8A89-51646E8BDCAF}"/>
                </c:ext>
              </c:extLst>
            </c:dLbl>
            <c:dLbl>
              <c:idx val="14"/>
              <c:layout>
                <c:manualLayout>
                  <c:x val="-2.2598870056497088E-2"/>
                  <c:y val="-7.9602031627704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B8-4A28-8A89-51646E8BDCAF}"/>
                </c:ext>
              </c:extLst>
            </c:dLbl>
            <c:dLbl>
              <c:idx val="15"/>
              <c:layout>
                <c:manualLayout>
                  <c:x val="-2.4858757062146894E-2"/>
                  <c:y val="-7.9602031627704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B8-4A28-8A89-51646E8BDCAF}"/>
                </c:ext>
              </c:extLst>
            </c:dLbl>
            <c:dLbl>
              <c:idx val="16"/>
              <c:layout>
                <c:manualLayout>
                  <c:x val="-2.7118644067796599E-2"/>
                  <c:y val="-7.9602031627704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B8-4A28-8A89-51646E8BDCAF}"/>
                </c:ext>
              </c:extLst>
            </c:dLbl>
            <c:dLbl>
              <c:idx val="17"/>
              <c:layout>
                <c:manualLayout>
                  <c:x val="-2.9378531073446332E-2"/>
                  <c:y val="-7.29685289920627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B8-4A28-8A89-51646E8BDCAF}"/>
                </c:ext>
              </c:extLst>
            </c:dLbl>
            <c:dLbl>
              <c:idx val="18"/>
              <c:layout>
                <c:manualLayout>
                  <c:x val="-2.7118644067796599E-2"/>
                  <c:y val="-7.9602031627704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B8-4A28-8A89-51646E8BDCAF}"/>
                </c:ext>
              </c:extLst>
            </c:dLbl>
            <c:dLbl>
              <c:idx val="19"/>
              <c:layout>
                <c:manualLayout>
                  <c:x val="-9.0395480225988704E-3"/>
                  <c:y val="-7.9602031627704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B8-4A28-8A89-51646E8BDCA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'[1]9A'!$E$72:$X$72</c:f>
              <c:numCache>
                <c:formatCode>General</c:formatCode>
                <c:ptCount val="20"/>
                <c:pt idx="0">
                  <c:v>35.294117647058826</c:v>
                </c:pt>
                <c:pt idx="1">
                  <c:v>67.058823529411768</c:v>
                </c:pt>
                <c:pt idx="2">
                  <c:v>17.647058823529413</c:v>
                </c:pt>
                <c:pt idx="3">
                  <c:v>64.705882352941188</c:v>
                </c:pt>
                <c:pt idx="4">
                  <c:v>22.745098039215687</c:v>
                </c:pt>
                <c:pt idx="5">
                  <c:v>29.411764705882355</c:v>
                </c:pt>
                <c:pt idx="6">
                  <c:v>35.294117647058826</c:v>
                </c:pt>
                <c:pt idx="7">
                  <c:v>58.82352941176471</c:v>
                </c:pt>
                <c:pt idx="8">
                  <c:v>41.17647058823529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B9-B24D-AB68-B902CF0DC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07920"/>
        <c:axId val="298309008"/>
      </c:lineChart>
      <c:catAx>
        <c:axId val="29830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8309008"/>
        <c:crosses val="autoZero"/>
        <c:auto val="1"/>
        <c:lblAlgn val="ctr"/>
        <c:lblOffset val="100"/>
        <c:noMultiLvlLbl val="0"/>
      </c:catAx>
      <c:valAx>
        <c:axId val="298309008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8307920"/>
        <c:crosses val="autoZero"/>
        <c:crossBetween val="between"/>
        <c:majorUnit val="10"/>
      </c:valAx>
      <c:spPr>
        <a:solidFill>
          <a:schemeClr val="bg1"/>
        </a:solidFill>
        <a:ln>
          <a:prstDash val="sysDot"/>
        </a:ln>
      </c:spPr>
    </c:plotArea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>
      <a:noFill/>
    </a:ln>
    <a:effectLst/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17</xdr:row>
      <xdr:rowOff>152400</xdr:rowOff>
    </xdr:from>
    <xdr:to>
      <xdr:col>26</xdr:col>
      <xdr:colOff>180975</xdr:colOff>
      <xdr:row>27</xdr:row>
      <xdr:rowOff>152400</xdr:rowOff>
    </xdr:to>
    <xdr:graphicFrame macro="">
      <xdr:nvGraphicFramePr>
        <xdr:cNvPr id="2" name="6 Grafik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17</xdr:row>
      <xdr:rowOff>152400</xdr:rowOff>
    </xdr:from>
    <xdr:to>
      <xdr:col>26</xdr:col>
      <xdr:colOff>180975</xdr:colOff>
      <xdr:row>27</xdr:row>
      <xdr:rowOff>152400</xdr:rowOff>
    </xdr:to>
    <xdr:graphicFrame macro="">
      <xdr:nvGraphicFramePr>
        <xdr:cNvPr id="3" name="6 Grafik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zre%20mtal/AppData/Local/Microsoft/Windows/INetCache/IE/B0T4CFXB/s&#305;nav%20analizleri/1.DONEM%201.SINAV(12BT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A"/>
      <sheetName val="9B"/>
      <sheetName val="9C"/>
      <sheetName val="9D"/>
      <sheetName val="TÜMÜ"/>
      <sheetName val="VERİ"/>
    </sheetNames>
    <sheetDataSet>
      <sheetData sheetId="0">
        <row r="72">
          <cell r="E72">
            <v>35.294117647058826</v>
          </cell>
          <cell r="F72">
            <v>67.058823529411768</v>
          </cell>
          <cell r="G72">
            <v>17.647058823529413</v>
          </cell>
          <cell r="H72">
            <v>64.705882352941188</v>
          </cell>
          <cell r="I72">
            <v>22.745098039215687</v>
          </cell>
          <cell r="J72">
            <v>29.411764705882355</v>
          </cell>
          <cell r="K72">
            <v>35.294117647058826</v>
          </cell>
          <cell r="L72">
            <v>58.82352941176471</v>
          </cell>
          <cell r="M72">
            <v>41.17647058823529</v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C73"/>
  <sheetViews>
    <sheetView tabSelected="1" view="pageBreakPreview" zoomScaleNormal="100" zoomScaleSheetLayoutView="100" workbookViewId="0">
      <selection activeCell="C18" sqref="C18:D18"/>
    </sheetView>
  </sheetViews>
  <sheetFormatPr defaultRowHeight="15" x14ac:dyDescent="0.25"/>
  <cols>
    <col min="1" max="1" width="4.85546875" customWidth="1"/>
    <col min="2" max="2" width="6" customWidth="1"/>
    <col min="3" max="3" width="9" bestFit="1" customWidth="1"/>
    <col min="4" max="4" width="39.140625" customWidth="1"/>
    <col min="5" max="27" width="4.28515625" customWidth="1"/>
  </cols>
  <sheetData>
    <row r="1" spans="2:27" x14ac:dyDescent="0.2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2:27" x14ac:dyDescent="0.25">
      <c r="B2" s="51" t="s">
        <v>1</v>
      </c>
      <c r="C2" s="51"/>
      <c r="D2" s="48" t="s">
        <v>33</v>
      </c>
      <c r="E2" s="47"/>
      <c r="F2" s="51" t="s">
        <v>2</v>
      </c>
      <c r="G2" s="51"/>
      <c r="H2" s="51"/>
      <c r="I2" s="51"/>
      <c r="J2" s="35" t="s">
        <v>46</v>
      </c>
      <c r="K2" s="35"/>
      <c r="L2" s="52"/>
      <c r="M2" s="52"/>
      <c r="N2" s="52"/>
      <c r="O2" s="52"/>
      <c r="P2" s="52"/>
      <c r="Q2" s="52"/>
      <c r="R2" s="52"/>
      <c r="S2" s="52"/>
      <c r="T2" s="52"/>
      <c r="U2" s="52"/>
      <c r="V2" s="1"/>
      <c r="W2" s="1"/>
      <c r="X2" s="1"/>
      <c r="Y2" s="1"/>
      <c r="Z2" s="1"/>
      <c r="AA2" s="1"/>
    </row>
    <row r="3" spans="2:27" x14ac:dyDescent="0.25">
      <c r="B3" s="51" t="s">
        <v>3</v>
      </c>
      <c r="C3" s="51"/>
      <c r="D3" s="48" t="s">
        <v>34</v>
      </c>
      <c r="E3" s="47"/>
      <c r="F3" s="51" t="s">
        <v>4</v>
      </c>
      <c r="G3" s="51"/>
      <c r="H3" s="51"/>
      <c r="I3" s="51"/>
      <c r="J3" s="53">
        <v>1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1"/>
      <c r="W3" s="1"/>
      <c r="X3" s="1"/>
      <c r="Y3" s="1"/>
      <c r="Z3" s="1"/>
      <c r="AA3" s="1"/>
    </row>
    <row r="4" spans="2:27" x14ac:dyDescent="0.25">
      <c r="B4" s="51" t="s">
        <v>5</v>
      </c>
      <c r="C4" s="51"/>
      <c r="D4" s="48">
        <v>1</v>
      </c>
      <c r="E4" s="47"/>
      <c r="F4" s="51" t="s">
        <v>6</v>
      </c>
      <c r="G4" s="51"/>
      <c r="H4" s="51"/>
      <c r="I4" s="51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1"/>
      <c r="W4" s="1"/>
      <c r="X4" s="1"/>
      <c r="Y4" s="1"/>
      <c r="Z4" s="1"/>
      <c r="AA4" s="1"/>
    </row>
    <row r="5" spans="2:27" x14ac:dyDescent="0.25">
      <c r="B5" s="51" t="s">
        <v>7</v>
      </c>
      <c r="C5" s="51"/>
      <c r="D5" s="48" t="s">
        <v>36</v>
      </c>
      <c r="E5" s="47"/>
      <c r="F5" s="51" t="s">
        <v>8</v>
      </c>
      <c r="G5" s="51"/>
      <c r="H5" s="51"/>
      <c r="I5" s="51"/>
      <c r="J5" s="54">
        <v>44510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1"/>
      <c r="W5" s="1"/>
      <c r="X5" s="1"/>
      <c r="Y5" s="1"/>
      <c r="Z5" s="1"/>
      <c r="AA5" s="1"/>
    </row>
    <row r="6" spans="2:27" ht="15.75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30" customHeight="1" thickTop="1" x14ac:dyDescent="0.25">
      <c r="B7" s="55" t="s">
        <v>9</v>
      </c>
      <c r="C7" s="56"/>
      <c r="D7" s="56"/>
      <c r="E7" s="3" t="s">
        <v>10</v>
      </c>
      <c r="F7" s="4"/>
      <c r="G7" s="57" t="s">
        <v>11</v>
      </c>
      <c r="H7" s="58"/>
      <c r="I7" s="58"/>
      <c r="J7" s="58"/>
      <c r="K7" s="58"/>
      <c r="L7" s="58"/>
      <c r="M7" s="58"/>
      <c r="N7" s="58"/>
      <c r="O7" s="59"/>
      <c r="P7" s="5"/>
      <c r="Q7" s="60" t="s">
        <v>12</v>
      </c>
      <c r="R7" s="61"/>
      <c r="S7" s="61"/>
      <c r="T7" s="61"/>
      <c r="U7" s="61"/>
      <c r="V7" s="61"/>
      <c r="W7" s="61"/>
      <c r="X7" s="61"/>
      <c r="Y7" s="61"/>
      <c r="Z7" s="61"/>
      <c r="AA7" s="62"/>
    </row>
    <row r="8" spans="2:27" ht="15" customHeight="1" x14ac:dyDescent="0.25">
      <c r="B8" s="6">
        <v>1</v>
      </c>
      <c r="C8" s="63" t="s">
        <v>37</v>
      </c>
      <c r="D8" s="64"/>
      <c r="E8" s="7">
        <v>10</v>
      </c>
      <c r="F8" s="4"/>
      <c r="G8" s="8" t="s">
        <v>13</v>
      </c>
      <c r="H8" s="9"/>
      <c r="I8" s="9"/>
      <c r="J8" s="9"/>
      <c r="K8" s="9"/>
      <c r="L8" s="9"/>
      <c r="M8" s="10"/>
      <c r="N8" s="65">
        <f>COUNTIF(Z32:Z71,1)</f>
        <v>0</v>
      </c>
      <c r="O8" s="66"/>
      <c r="P8" s="5"/>
      <c r="Q8" s="67" t="e">
        <f>CONCATENATE(J2," sınıfında ",D5," dersi ",D4,". dönem ",J3,". yazılısında ",N8," öğrenci başarısız olmuştur. Sınav başarı yüzdesi %",ROUND(N15,2)*100," olarak gerçekleşmiştir. ",CHAR(10),"Çizgi grafikte görülen, öğrencilerin çözmekte zorlandığı sorulara ait konular tekrar edilecektir.")</f>
        <v>#DIV/0!</v>
      </c>
      <c r="R8" s="68"/>
      <c r="S8" s="68"/>
      <c r="T8" s="68"/>
      <c r="U8" s="68"/>
      <c r="V8" s="68"/>
      <c r="W8" s="68"/>
      <c r="X8" s="68"/>
      <c r="Y8" s="68"/>
      <c r="Z8" s="68"/>
      <c r="AA8" s="69"/>
    </row>
    <row r="9" spans="2:27" x14ac:dyDescent="0.25">
      <c r="B9" s="6">
        <v>2</v>
      </c>
      <c r="C9" s="63" t="s">
        <v>38</v>
      </c>
      <c r="D9" s="64"/>
      <c r="E9" s="7">
        <v>10</v>
      </c>
      <c r="F9" s="4"/>
      <c r="G9" s="8" t="s">
        <v>14</v>
      </c>
      <c r="H9" s="9"/>
      <c r="I9" s="9"/>
      <c r="J9" s="9"/>
      <c r="K9" s="9"/>
      <c r="L9" s="9"/>
      <c r="M9" s="10"/>
      <c r="N9" s="65">
        <f>COUNTIF(Z32:Z71,2)</f>
        <v>0</v>
      </c>
      <c r="O9" s="66"/>
      <c r="P9" s="5"/>
      <c r="Q9" s="70"/>
      <c r="R9" s="71"/>
      <c r="S9" s="71"/>
      <c r="T9" s="71"/>
      <c r="U9" s="71"/>
      <c r="V9" s="71"/>
      <c r="W9" s="71"/>
      <c r="X9" s="71"/>
      <c r="Y9" s="71"/>
      <c r="Z9" s="71"/>
      <c r="AA9" s="72"/>
    </row>
    <row r="10" spans="2:27" x14ac:dyDescent="0.25">
      <c r="B10" s="6">
        <v>3</v>
      </c>
      <c r="C10" s="63" t="s">
        <v>39</v>
      </c>
      <c r="D10" s="64"/>
      <c r="E10" s="7">
        <v>10</v>
      </c>
      <c r="F10" s="4"/>
      <c r="G10" s="8" t="s">
        <v>15</v>
      </c>
      <c r="H10" s="9"/>
      <c r="I10" s="9"/>
      <c r="J10" s="9"/>
      <c r="K10" s="9"/>
      <c r="L10" s="9"/>
      <c r="M10" s="10"/>
      <c r="N10" s="65">
        <f>COUNTIF(Z32:Z71,3)</f>
        <v>0</v>
      </c>
      <c r="O10" s="66"/>
      <c r="P10" s="5"/>
      <c r="Q10" s="70"/>
      <c r="R10" s="71"/>
      <c r="S10" s="71"/>
      <c r="T10" s="71"/>
      <c r="U10" s="71"/>
      <c r="V10" s="71"/>
      <c r="W10" s="71"/>
      <c r="X10" s="71"/>
      <c r="Y10" s="71"/>
      <c r="Z10" s="71"/>
      <c r="AA10" s="72"/>
    </row>
    <row r="11" spans="2:27" x14ac:dyDescent="0.25">
      <c r="B11" s="6">
        <v>4</v>
      </c>
      <c r="C11" s="63" t="s">
        <v>40</v>
      </c>
      <c r="D11" s="64"/>
      <c r="E11" s="7">
        <v>10</v>
      </c>
      <c r="F11" s="4"/>
      <c r="G11" s="8" t="s">
        <v>16</v>
      </c>
      <c r="H11" s="9"/>
      <c r="I11" s="9"/>
      <c r="J11" s="9"/>
      <c r="K11" s="9"/>
      <c r="L11" s="9"/>
      <c r="M11" s="10"/>
      <c r="N11" s="65">
        <f>COUNTIF(Z32:Z71,4)</f>
        <v>0</v>
      </c>
      <c r="O11" s="66"/>
      <c r="P11" s="5"/>
      <c r="Q11" s="70"/>
      <c r="R11" s="71"/>
      <c r="S11" s="71"/>
      <c r="T11" s="71"/>
      <c r="U11" s="71"/>
      <c r="V11" s="71"/>
      <c r="W11" s="71"/>
      <c r="X11" s="71"/>
      <c r="Y11" s="71"/>
      <c r="Z11" s="71"/>
      <c r="AA11" s="72"/>
    </row>
    <row r="12" spans="2:27" x14ac:dyDescent="0.25">
      <c r="B12" s="6">
        <v>5</v>
      </c>
      <c r="C12" s="63" t="s">
        <v>41</v>
      </c>
      <c r="D12" s="64"/>
      <c r="E12" s="7">
        <v>10</v>
      </c>
      <c r="F12" s="4"/>
      <c r="G12" s="73" t="s">
        <v>17</v>
      </c>
      <c r="H12" s="74"/>
      <c r="I12" s="74"/>
      <c r="J12" s="74"/>
      <c r="K12" s="74"/>
      <c r="L12" s="74"/>
      <c r="M12" s="74"/>
      <c r="N12" s="65">
        <f>COUNTIF(Z32:Z71,5)</f>
        <v>0</v>
      </c>
      <c r="O12" s="66"/>
      <c r="P12" s="5"/>
      <c r="Q12" s="70"/>
      <c r="R12" s="71"/>
      <c r="S12" s="71"/>
      <c r="T12" s="71"/>
      <c r="U12" s="71"/>
      <c r="V12" s="71"/>
      <c r="W12" s="71"/>
      <c r="X12" s="71"/>
      <c r="Y12" s="71"/>
      <c r="Z12" s="71"/>
      <c r="AA12" s="72"/>
    </row>
    <row r="13" spans="2:27" x14ac:dyDescent="0.25">
      <c r="B13" s="6">
        <v>6</v>
      </c>
      <c r="C13" s="63" t="s">
        <v>42</v>
      </c>
      <c r="D13" s="64"/>
      <c r="E13" s="7">
        <v>10</v>
      </c>
      <c r="F13" s="4"/>
      <c r="G13" s="84"/>
      <c r="H13" s="85"/>
      <c r="I13" s="85"/>
      <c r="J13" s="85"/>
      <c r="K13" s="85"/>
      <c r="L13" s="85"/>
      <c r="M13" s="85"/>
      <c r="N13" s="85"/>
      <c r="O13" s="86"/>
      <c r="P13" s="5"/>
      <c r="Q13" s="70"/>
      <c r="R13" s="71"/>
      <c r="S13" s="71"/>
      <c r="T13" s="71"/>
      <c r="U13" s="71"/>
      <c r="V13" s="71"/>
      <c r="W13" s="71"/>
      <c r="X13" s="71"/>
      <c r="Y13" s="71"/>
      <c r="Z13" s="71"/>
      <c r="AA13" s="72"/>
    </row>
    <row r="14" spans="2:27" x14ac:dyDescent="0.25">
      <c r="B14" s="6">
        <v>7</v>
      </c>
      <c r="C14" s="63" t="s">
        <v>45</v>
      </c>
      <c r="D14" s="64"/>
      <c r="E14" s="7">
        <v>10</v>
      </c>
      <c r="F14" s="4"/>
      <c r="G14" s="73" t="s">
        <v>18</v>
      </c>
      <c r="H14" s="74"/>
      <c r="I14" s="74"/>
      <c r="J14" s="74"/>
      <c r="K14" s="74"/>
      <c r="L14" s="74"/>
      <c r="M14" s="74"/>
      <c r="N14" s="76" t="str">
        <f>IF(COUNT(Y32:Y71)=0," ",SUM(Y32:Y71)/COUNT(Y32:Y71))</f>
        <v xml:space="preserve"> </v>
      </c>
      <c r="O14" s="77"/>
      <c r="P14" s="11"/>
      <c r="Q14" s="87">
        <f>J4</f>
        <v>0</v>
      </c>
      <c r="R14" s="88"/>
      <c r="S14" s="88"/>
      <c r="T14" s="88"/>
      <c r="U14" s="88"/>
      <c r="V14" s="88"/>
      <c r="W14" s="88"/>
      <c r="X14" s="88"/>
      <c r="Y14" s="88"/>
      <c r="Z14" s="88"/>
      <c r="AA14" s="89"/>
    </row>
    <row r="15" spans="2:27" ht="15.75" thickBot="1" x14ac:dyDescent="0.3">
      <c r="B15" s="6">
        <v>8</v>
      </c>
      <c r="C15" s="63" t="s">
        <v>43</v>
      </c>
      <c r="D15" s="64"/>
      <c r="E15" s="7">
        <v>10</v>
      </c>
      <c r="F15" s="4"/>
      <c r="G15" s="90" t="s">
        <v>19</v>
      </c>
      <c r="H15" s="91"/>
      <c r="I15" s="91"/>
      <c r="J15" s="91"/>
      <c r="K15" s="91"/>
      <c r="L15" s="91"/>
      <c r="M15" s="91"/>
      <c r="N15" s="92" t="e">
        <f>SUM(N9:O12)/SUM(N8:O12)</f>
        <v>#DIV/0!</v>
      </c>
      <c r="O15" s="93"/>
      <c r="P15" s="5"/>
      <c r="Q15" s="94" t="s">
        <v>20</v>
      </c>
      <c r="R15" s="95"/>
      <c r="S15" s="95"/>
      <c r="T15" s="95"/>
      <c r="U15" s="95"/>
      <c r="V15" s="95"/>
      <c r="W15" s="95"/>
      <c r="X15" s="95"/>
      <c r="Y15" s="95"/>
      <c r="Z15" s="95"/>
      <c r="AA15" s="96"/>
    </row>
    <row r="16" spans="2:27" ht="16.5" thickTop="1" thickBot="1" x14ac:dyDescent="0.3">
      <c r="B16" s="6">
        <v>9</v>
      </c>
      <c r="C16" s="63" t="s">
        <v>44</v>
      </c>
      <c r="D16" s="64"/>
      <c r="E16" s="7">
        <v>10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2:29" ht="15.75" thickTop="1" x14ac:dyDescent="0.25">
      <c r="B17" s="6">
        <v>10</v>
      </c>
      <c r="C17" s="63" t="s">
        <v>42</v>
      </c>
      <c r="D17" s="64"/>
      <c r="E17" s="7">
        <v>10</v>
      </c>
      <c r="F17" s="4"/>
      <c r="G17" s="78" t="s">
        <v>21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80"/>
    </row>
    <row r="18" spans="2:29" x14ac:dyDescent="0.25">
      <c r="B18" s="6">
        <v>11</v>
      </c>
      <c r="C18" s="75"/>
      <c r="D18" s="75"/>
      <c r="E18" s="7"/>
      <c r="F18" s="4"/>
      <c r="G18" s="81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3"/>
    </row>
    <row r="19" spans="2:29" x14ac:dyDescent="0.25">
      <c r="B19" s="6">
        <v>12</v>
      </c>
      <c r="C19" s="75"/>
      <c r="D19" s="75"/>
      <c r="E19" s="7"/>
      <c r="F19" s="4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4"/>
    </row>
    <row r="20" spans="2:29" x14ac:dyDescent="0.25">
      <c r="B20" s="6">
        <v>13</v>
      </c>
      <c r="C20" s="75"/>
      <c r="D20" s="75"/>
      <c r="E20" s="7"/>
      <c r="F20" s="4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</row>
    <row r="21" spans="2:29" x14ac:dyDescent="0.25">
      <c r="B21" s="6">
        <v>14</v>
      </c>
      <c r="C21" s="75"/>
      <c r="D21" s="75"/>
      <c r="E21" s="7"/>
      <c r="F21" s="4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</row>
    <row r="22" spans="2:29" x14ac:dyDescent="0.25">
      <c r="B22" s="6">
        <v>15</v>
      </c>
      <c r="C22" s="75"/>
      <c r="D22" s="75"/>
      <c r="E22" s="7"/>
      <c r="F22" s="4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</row>
    <row r="23" spans="2:29" x14ac:dyDescent="0.25">
      <c r="B23" s="6">
        <v>16</v>
      </c>
      <c r="C23" s="75"/>
      <c r="D23" s="75"/>
      <c r="E23" s="7"/>
      <c r="F23" s="4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2:29" x14ac:dyDescent="0.25">
      <c r="B24" s="6">
        <v>17</v>
      </c>
      <c r="C24" s="75"/>
      <c r="D24" s="75"/>
      <c r="E24" s="7"/>
      <c r="F24" s="4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2:29" x14ac:dyDescent="0.25">
      <c r="B25" s="6">
        <v>18</v>
      </c>
      <c r="C25" s="75"/>
      <c r="D25" s="75"/>
      <c r="E25" s="7"/>
      <c r="F25" s="4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2:29" x14ac:dyDescent="0.25">
      <c r="B26" s="6">
        <v>19</v>
      </c>
      <c r="C26" s="75"/>
      <c r="D26" s="75"/>
      <c r="E26" s="7"/>
      <c r="F26" s="4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2:29" ht="15.75" thickBot="1" x14ac:dyDescent="0.3">
      <c r="B27" s="49">
        <v>20</v>
      </c>
      <c r="C27" s="75"/>
      <c r="D27" s="75"/>
      <c r="E27" s="7"/>
      <c r="F27" s="4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2:29" ht="16.5" thickTop="1" thickBot="1" x14ac:dyDescent="0.3">
      <c r="B28" s="4"/>
      <c r="C28" s="102" t="s">
        <v>22</v>
      </c>
      <c r="D28" s="103"/>
      <c r="E28" s="15">
        <v>100</v>
      </c>
      <c r="F28" s="4"/>
      <c r="G28" s="1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8"/>
    </row>
    <row r="29" spans="2:29" ht="16.5" thickTop="1" thickBot="1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9" ht="15.75" thickTop="1" x14ac:dyDescent="0.25">
      <c r="B30" s="104" t="s">
        <v>23</v>
      </c>
      <c r="C30" s="105"/>
      <c r="D30" s="106"/>
      <c r="E30" s="97" t="s">
        <v>24</v>
      </c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 t="s">
        <v>25</v>
      </c>
      <c r="Z30" s="97"/>
      <c r="AA30" s="98" t="s">
        <v>26</v>
      </c>
      <c r="AB30" s="40"/>
    </row>
    <row r="31" spans="2:29" ht="30" customHeight="1" x14ac:dyDescent="0.25">
      <c r="B31" s="19" t="s">
        <v>27</v>
      </c>
      <c r="C31" s="20" t="s">
        <v>28</v>
      </c>
      <c r="D31" s="20" t="s">
        <v>29</v>
      </c>
      <c r="E31" s="21">
        <v>1</v>
      </c>
      <c r="F31" s="21">
        <v>2</v>
      </c>
      <c r="G31" s="21">
        <v>3</v>
      </c>
      <c r="H31" s="21">
        <v>4</v>
      </c>
      <c r="I31" s="21">
        <v>5</v>
      </c>
      <c r="J31" s="21">
        <v>6</v>
      </c>
      <c r="K31" s="21">
        <v>7</v>
      </c>
      <c r="L31" s="21">
        <v>8</v>
      </c>
      <c r="M31" s="21">
        <v>9</v>
      </c>
      <c r="N31" s="21">
        <v>10</v>
      </c>
      <c r="O31" s="21">
        <v>11</v>
      </c>
      <c r="P31" s="21">
        <v>12</v>
      </c>
      <c r="Q31" s="21">
        <v>13</v>
      </c>
      <c r="R31" s="21">
        <v>14</v>
      </c>
      <c r="S31" s="21">
        <v>15</v>
      </c>
      <c r="T31" s="21">
        <v>16</v>
      </c>
      <c r="U31" s="21">
        <v>17</v>
      </c>
      <c r="V31" s="21">
        <v>18</v>
      </c>
      <c r="W31" s="21">
        <v>19</v>
      </c>
      <c r="X31" s="21">
        <v>20</v>
      </c>
      <c r="Y31" s="22" t="s">
        <v>30</v>
      </c>
      <c r="Z31" s="22" t="s">
        <v>31</v>
      </c>
      <c r="AA31" s="99"/>
      <c r="AB31" s="44"/>
      <c r="AC31" s="41"/>
    </row>
    <row r="32" spans="2:29" x14ac:dyDescent="0.25">
      <c r="B32" s="42">
        <v>1</v>
      </c>
      <c r="C32" s="37"/>
      <c r="D32" s="37"/>
      <c r="E32" s="24">
        <v>5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6" t="str">
        <f>IF(AA32="X","",IF(D32=0,"",SUM(E32:X32)))</f>
        <v/>
      </c>
      <c r="Z32" s="27" t="str">
        <f>IF(AA32="X","",IF(D32=0,"",IF(Y32&lt;=49,"1",IF(Y32&lt;=59,"2",IF(Y32&lt;=69,"3",IF(Y32&lt;=84,"4",IF(Y32&lt;=100,"5")))))))</f>
        <v/>
      </c>
      <c r="AA32" s="43"/>
      <c r="AB32" s="45"/>
      <c r="AC32" s="41"/>
    </row>
    <row r="33" spans="2:29" x14ac:dyDescent="0.25">
      <c r="B33" s="42">
        <v>2</v>
      </c>
      <c r="C33" s="37"/>
      <c r="D33" s="37"/>
      <c r="E33" s="24" t="s">
        <v>35</v>
      </c>
      <c r="F33" s="24" t="s">
        <v>35</v>
      </c>
      <c r="G33" s="24" t="s">
        <v>35</v>
      </c>
      <c r="H33" s="24" t="s">
        <v>35</v>
      </c>
      <c r="I33" s="24" t="s">
        <v>35</v>
      </c>
      <c r="J33" s="24" t="s">
        <v>35</v>
      </c>
      <c r="K33" s="24" t="s">
        <v>35</v>
      </c>
      <c r="L33" s="24" t="s">
        <v>35</v>
      </c>
      <c r="M33" s="24" t="s">
        <v>35</v>
      </c>
      <c r="N33" s="24" t="s">
        <v>35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6" t="str">
        <f>IF(AA33="X","",IF(D33=0,"",SUM(E33:X33)))</f>
        <v/>
      </c>
      <c r="Z33" s="27" t="str">
        <f t="shared" ref="Z33:Z71" si="0">IF(AA33="X","",IF(D33=0,"",IF(Y33&lt;=49,"1",IF(Y33&lt;=59,"2",IF(Y33&lt;=69,"3",IF(Y33&lt;=84,"4",IF(Y33&lt;=100,"5")))))))</f>
        <v/>
      </c>
      <c r="AA33" s="43"/>
      <c r="AB33" s="45"/>
      <c r="AC33" s="41"/>
    </row>
    <row r="34" spans="2:29" x14ac:dyDescent="0.25">
      <c r="B34" s="42">
        <v>3</v>
      </c>
      <c r="C34" s="37"/>
      <c r="D34" s="37"/>
      <c r="E34" s="24">
        <v>4</v>
      </c>
      <c r="F34" s="24">
        <v>10</v>
      </c>
      <c r="G34" s="24">
        <v>8</v>
      </c>
      <c r="H34" s="24">
        <v>0</v>
      </c>
      <c r="I34" s="24">
        <v>0</v>
      </c>
      <c r="J34" s="24">
        <v>0</v>
      </c>
      <c r="K34" s="24">
        <v>0</v>
      </c>
      <c r="L34" s="24">
        <v>10</v>
      </c>
      <c r="M34" s="24">
        <v>0</v>
      </c>
      <c r="N34" s="24">
        <v>2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 t="str">
        <f t="shared" ref="Y34:Y71" si="1">IF(AA34="X","",IF(D34=0,"",SUM(E34:X34)))</f>
        <v/>
      </c>
      <c r="Z34" s="27" t="str">
        <f t="shared" si="0"/>
        <v/>
      </c>
      <c r="AA34" s="43"/>
      <c r="AB34" s="45"/>
      <c r="AC34" s="41"/>
    </row>
    <row r="35" spans="2:29" x14ac:dyDescent="0.25">
      <c r="B35" s="42">
        <v>4</v>
      </c>
      <c r="C35" s="37"/>
      <c r="D35" s="37"/>
      <c r="E35" s="24" t="s">
        <v>35</v>
      </c>
      <c r="F35" s="24" t="s">
        <v>35</v>
      </c>
      <c r="G35" s="24" t="s">
        <v>35</v>
      </c>
      <c r="H35" s="24" t="s">
        <v>35</v>
      </c>
      <c r="I35" s="24" t="s">
        <v>35</v>
      </c>
      <c r="J35" s="24" t="s">
        <v>35</v>
      </c>
      <c r="K35" s="24" t="s">
        <v>35</v>
      </c>
      <c r="L35" s="24" t="s">
        <v>35</v>
      </c>
      <c r="M35" s="24" t="s">
        <v>35</v>
      </c>
      <c r="N35" s="24" t="s">
        <v>35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 t="str">
        <f t="shared" si="1"/>
        <v/>
      </c>
      <c r="Z35" s="27" t="str">
        <f t="shared" si="0"/>
        <v/>
      </c>
      <c r="AA35" s="43"/>
      <c r="AB35" s="45"/>
      <c r="AC35" s="41"/>
    </row>
    <row r="36" spans="2:29" x14ac:dyDescent="0.25">
      <c r="B36" s="42">
        <v>5</v>
      </c>
      <c r="C36" s="37"/>
      <c r="D36" s="37"/>
      <c r="E36" s="24">
        <v>5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 t="str">
        <f t="shared" si="1"/>
        <v/>
      </c>
      <c r="Z36" s="27" t="str">
        <f t="shared" si="0"/>
        <v/>
      </c>
      <c r="AA36" s="43"/>
      <c r="AB36" s="45"/>
      <c r="AC36" s="41"/>
    </row>
    <row r="37" spans="2:29" x14ac:dyDescent="0.25">
      <c r="B37" s="42">
        <v>6</v>
      </c>
      <c r="C37" s="37"/>
      <c r="D37" s="37"/>
      <c r="E37" s="24">
        <v>10</v>
      </c>
      <c r="F37" s="24">
        <v>5</v>
      </c>
      <c r="G37" s="24">
        <v>10</v>
      </c>
      <c r="H37" s="24">
        <v>10</v>
      </c>
      <c r="I37" s="24">
        <v>10</v>
      </c>
      <c r="J37" s="24">
        <v>10</v>
      </c>
      <c r="K37" s="24">
        <v>10</v>
      </c>
      <c r="L37" s="24">
        <v>10</v>
      </c>
      <c r="M37" s="24">
        <v>10</v>
      </c>
      <c r="N37" s="24">
        <v>10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6" t="str">
        <f t="shared" si="1"/>
        <v/>
      </c>
      <c r="Z37" s="27" t="str">
        <f t="shared" si="0"/>
        <v/>
      </c>
      <c r="AA37" s="43"/>
      <c r="AB37" s="45"/>
      <c r="AC37" s="41"/>
    </row>
    <row r="38" spans="2:29" x14ac:dyDescent="0.25">
      <c r="B38" s="42">
        <v>7</v>
      </c>
      <c r="C38" s="37"/>
      <c r="D38" s="37"/>
      <c r="E38" s="24">
        <v>0</v>
      </c>
      <c r="F38" s="24">
        <v>0</v>
      </c>
      <c r="G38" s="24">
        <v>0</v>
      </c>
      <c r="H38" s="24">
        <v>0</v>
      </c>
      <c r="I38" s="24">
        <v>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 t="str">
        <f t="shared" si="1"/>
        <v/>
      </c>
      <c r="Z38" s="27" t="str">
        <f t="shared" si="0"/>
        <v/>
      </c>
      <c r="AA38" s="43"/>
      <c r="AB38" s="45"/>
      <c r="AC38" s="41"/>
    </row>
    <row r="39" spans="2:29" x14ac:dyDescent="0.25">
      <c r="B39" s="42">
        <v>8</v>
      </c>
      <c r="C39" s="37"/>
      <c r="D39" s="37"/>
      <c r="E39" s="24">
        <v>5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10</v>
      </c>
      <c r="M39" s="24">
        <v>0</v>
      </c>
      <c r="N39" s="24">
        <v>0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6" t="str">
        <f t="shared" si="1"/>
        <v/>
      </c>
      <c r="Z39" s="27" t="str">
        <f t="shared" si="0"/>
        <v/>
      </c>
      <c r="AA39" s="43"/>
      <c r="AB39" s="45"/>
      <c r="AC39" s="41"/>
    </row>
    <row r="40" spans="2:29" x14ac:dyDescent="0.25">
      <c r="B40" s="42">
        <v>9</v>
      </c>
      <c r="C40" s="37"/>
      <c r="D40" s="37"/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10</v>
      </c>
      <c r="K40" s="24">
        <v>0</v>
      </c>
      <c r="L40" s="24">
        <v>0</v>
      </c>
      <c r="M40" s="24">
        <v>0</v>
      </c>
      <c r="N40" s="24">
        <v>0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 t="str">
        <f t="shared" si="1"/>
        <v/>
      </c>
      <c r="Z40" s="27" t="str">
        <f t="shared" si="0"/>
        <v/>
      </c>
      <c r="AA40" s="43"/>
      <c r="AB40" s="45"/>
      <c r="AC40" s="41"/>
    </row>
    <row r="41" spans="2:29" x14ac:dyDescent="0.25">
      <c r="B41" s="42">
        <v>10</v>
      </c>
      <c r="C41" s="37"/>
      <c r="D41" s="37"/>
      <c r="E41" s="24">
        <v>3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10</v>
      </c>
      <c r="N41" s="24">
        <v>0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6" t="str">
        <f t="shared" si="1"/>
        <v/>
      </c>
      <c r="Z41" s="27" t="str">
        <f t="shared" si="0"/>
        <v/>
      </c>
      <c r="AA41" s="43"/>
      <c r="AB41" s="45"/>
      <c r="AC41" s="41"/>
    </row>
    <row r="42" spans="2:29" x14ac:dyDescent="0.25">
      <c r="B42" s="42">
        <v>11</v>
      </c>
      <c r="C42" s="37"/>
      <c r="D42" s="37"/>
      <c r="E42" s="24">
        <v>5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5</v>
      </c>
      <c r="N42" s="24"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 t="str">
        <f t="shared" si="1"/>
        <v/>
      </c>
      <c r="Z42" s="27" t="str">
        <f>IF(AA42="X","",IF(D42=0,"",IF(Y42&lt;=49,"1",IF(Y42&lt;=59,"2",IF(Y42&lt;=69,"3",IF(Y42&lt;=84,"4",IF(Y42&lt;=100,"5")))))))</f>
        <v/>
      </c>
      <c r="AA42" s="43"/>
      <c r="AB42" s="45"/>
      <c r="AC42" s="41"/>
    </row>
    <row r="43" spans="2:29" x14ac:dyDescent="0.25">
      <c r="B43" s="42">
        <v>12</v>
      </c>
      <c r="C43" s="37"/>
      <c r="D43" s="37"/>
      <c r="E43" s="24">
        <v>5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 t="str">
        <f t="shared" si="1"/>
        <v/>
      </c>
      <c r="Z43" s="27" t="str">
        <f t="shared" si="0"/>
        <v/>
      </c>
      <c r="AA43" s="43"/>
      <c r="AB43" s="45"/>
      <c r="AC43" s="41"/>
    </row>
    <row r="44" spans="2:29" x14ac:dyDescent="0.25">
      <c r="B44" s="42">
        <v>13</v>
      </c>
      <c r="C44" s="37"/>
      <c r="D44" s="37"/>
      <c r="E44" s="24" t="s">
        <v>35</v>
      </c>
      <c r="F44" s="24" t="s">
        <v>35</v>
      </c>
      <c r="G44" s="24" t="s">
        <v>35</v>
      </c>
      <c r="H44" s="24" t="s">
        <v>35</v>
      </c>
      <c r="I44" s="24" t="s">
        <v>35</v>
      </c>
      <c r="J44" s="24" t="s">
        <v>35</v>
      </c>
      <c r="K44" s="24" t="s">
        <v>35</v>
      </c>
      <c r="L44" s="24" t="s">
        <v>35</v>
      </c>
      <c r="M44" s="24" t="s">
        <v>35</v>
      </c>
      <c r="N44" s="24" t="s">
        <v>35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 t="str">
        <f t="shared" si="1"/>
        <v/>
      </c>
      <c r="Z44" s="27" t="str">
        <f t="shared" si="0"/>
        <v/>
      </c>
      <c r="AA44" s="43"/>
      <c r="AB44" s="45"/>
      <c r="AC44" s="41"/>
    </row>
    <row r="45" spans="2:29" x14ac:dyDescent="0.25">
      <c r="B45" s="42">
        <v>14</v>
      </c>
      <c r="C45" s="37"/>
      <c r="D45" s="37"/>
      <c r="E45" s="24">
        <v>0</v>
      </c>
      <c r="F45" s="24">
        <v>0</v>
      </c>
      <c r="G45" s="24">
        <v>0</v>
      </c>
      <c r="H45" s="24">
        <v>0</v>
      </c>
      <c r="I45" s="24">
        <v>5</v>
      </c>
      <c r="J45" s="24">
        <v>0</v>
      </c>
      <c r="K45" s="24">
        <v>0</v>
      </c>
      <c r="L45" s="24">
        <v>10</v>
      </c>
      <c r="M45" s="24">
        <v>0</v>
      </c>
      <c r="N45" s="24">
        <v>0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6" t="str">
        <f t="shared" si="1"/>
        <v/>
      </c>
      <c r="Z45" s="27" t="str">
        <f t="shared" si="0"/>
        <v/>
      </c>
      <c r="AA45" s="43"/>
      <c r="AB45" s="45"/>
      <c r="AC45" s="41"/>
    </row>
    <row r="46" spans="2:29" x14ac:dyDescent="0.25">
      <c r="B46" s="42">
        <v>15</v>
      </c>
      <c r="C46" s="37"/>
      <c r="D46" s="37"/>
      <c r="E46" s="24">
        <v>8</v>
      </c>
      <c r="F46" s="24">
        <v>0</v>
      </c>
      <c r="G46" s="24">
        <v>0</v>
      </c>
      <c r="H46" s="24">
        <v>0</v>
      </c>
      <c r="I46" s="24">
        <v>0</v>
      </c>
      <c r="J46" s="24">
        <v>5</v>
      </c>
      <c r="K46" s="24">
        <v>0</v>
      </c>
      <c r="L46" s="24">
        <v>0</v>
      </c>
      <c r="M46" s="24">
        <v>0</v>
      </c>
      <c r="N46" s="24">
        <v>0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6" t="str">
        <f t="shared" si="1"/>
        <v/>
      </c>
      <c r="Z46" s="27" t="str">
        <f t="shared" si="0"/>
        <v/>
      </c>
      <c r="AA46" s="43"/>
      <c r="AB46" s="45"/>
      <c r="AC46" s="41"/>
    </row>
    <row r="47" spans="2:29" x14ac:dyDescent="0.25">
      <c r="B47" s="42">
        <v>16</v>
      </c>
      <c r="C47" s="37"/>
      <c r="D47" s="37"/>
      <c r="E47" s="24">
        <v>3</v>
      </c>
      <c r="F47" s="24">
        <v>0</v>
      </c>
      <c r="G47" s="24">
        <v>0</v>
      </c>
      <c r="H47" s="24">
        <v>0</v>
      </c>
      <c r="I47" s="24">
        <v>0</v>
      </c>
      <c r="J47" s="24">
        <v>10</v>
      </c>
      <c r="K47" s="24">
        <v>0</v>
      </c>
      <c r="L47" s="24">
        <v>0</v>
      </c>
      <c r="M47" s="24">
        <v>0</v>
      </c>
      <c r="N47" s="24">
        <v>0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6" t="str">
        <f t="shared" si="1"/>
        <v/>
      </c>
      <c r="Z47" s="27" t="str">
        <f t="shared" si="0"/>
        <v/>
      </c>
      <c r="AA47" s="43"/>
      <c r="AB47" s="45"/>
      <c r="AC47" s="41"/>
    </row>
    <row r="48" spans="2:29" x14ac:dyDescent="0.25">
      <c r="B48" s="42">
        <v>17</v>
      </c>
      <c r="C48" s="37"/>
      <c r="D48" s="37"/>
      <c r="E48" s="24">
        <v>10</v>
      </c>
      <c r="F48" s="24">
        <v>10</v>
      </c>
      <c r="G48" s="24">
        <v>8</v>
      </c>
      <c r="H48" s="24">
        <v>0</v>
      </c>
      <c r="I48" s="24">
        <v>0</v>
      </c>
      <c r="J48" s="24">
        <v>10</v>
      </c>
      <c r="K48" s="24">
        <v>0</v>
      </c>
      <c r="L48" s="24">
        <v>10</v>
      </c>
      <c r="M48" s="24">
        <v>0</v>
      </c>
      <c r="N48" s="24">
        <v>2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 t="str">
        <f t="shared" si="1"/>
        <v/>
      </c>
      <c r="Z48" s="27" t="str">
        <f t="shared" si="0"/>
        <v/>
      </c>
      <c r="AA48" s="43"/>
      <c r="AB48" s="45"/>
      <c r="AC48" s="41"/>
    </row>
    <row r="49" spans="2:29" x14ac:dyDescent="0.25">
      <c r="B49" s="42">
        <v>18</v>
      </c>
      <c r="C49" s="37"/>
      <c r="D49" s="37"/>
      <c r="E49" s="24">
        <v>10</v>
      </c>
      <c r="F49" s="24">
        <v>10</v>
      </c>
      <c r="G49" s="24">
        <v>8</v>
      </c>
      <c r="H49" s="24">
        <v>0</v>
      </c>
      <c r="I49" s="24">
        <v>10</v>
      </c>
      <c r="J49" s="24">
        <v>10</v>
      </c>
      <c r="K49" s="24">
        <v>0</v>
      </c>
      <c r="L49" s="24">
        <v>10</v>
      </c>
      <c r="M49" s="24">
        <v>0</v>
      </c>
      <c r="N49" s="24">
        <v>2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 t="str">
        <f t="shared" si="1"/>
        <v/>
      </c>
      <c r="Z49" s="27" t="str">
        <f>IF(AA49="X","",IF(D49=0,"",IF(Y49&lt;=49,"1",IF(Y49&lt;=59,"2",IF(Y49&lt;=69,"3",IF(Y49&lt;=84,"4",IF(Y49&lt;=100,"5")))))))</f>
        <v/>
      </c>
      <c r="AA49" s="43"/>
      <c r="AB49" s="45"/>
      <c r="AC49" s="41"/>
    </row>
    <row r="50" spans="2:29" x14ac:dyDescent="0.25">
      <c r="B50" s="42">
        <v>19</v>
      </c>
      <c r="C50" s="37"/>
      <c r="D50" s="37"/>
      <c r="E50" s="24">
        <v>5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 t="str">
        <f t="shared" si="1"/>
        <v/>
      </c>
      <c r="Z50" s="27" t="str">
        <f t="shared" si="0"/>
        <v/>
      </c>
      <c r="AA50" s="43"/>
      <c r="AB50" s="45"/>
      <c r="AC50" s="41"/>
    </row>
    <row r="51" spans="2:29" x14ac:dyDescent="0.25">
      <c r="B51" s="42">
        <v>20</v>
      </c>
      <c r="C51" s="37"/>
      <c r="D51" s="37"/>
      <c r="E51" s="24">
        <v>10</v>
      </c>
      <c r="F51" s="24">
        <v>10</v>
      </c>
      <c r="G51" s="24">
        <v>8</v>
      </c>
      <c r="H51" s="24">
        <v>0</v>
      </c>
      <c r="I51" s="24">
        <v>10</v>
      </c>
      <c r="J51" s="24">
        <v>10</v>
      </c>
      <c r="K51" s="24">
        <v>10</v>
      </c>
      <c r="L51" s="24">
        <v>10</v>
      </c>
      <c r="M51" s="24">
        <v>0</v>
      </c>
      <c r="N51" s="24">
        <v>2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 t="str">
        <f t="shared" si="1"/>
        <v/>
      </c>
      <c r="Z51" s="27" t="str">
        <f t="shared" si="0"/>
        <v/>
      </c>
      <c r="AA51" s="43"/>
      <c r="AB51" s="45"/>
      <c r="AC51" s="41"/>
    </row>
    <row r="52" spans="2:29" x14ac:dyDescent="0.25">
      <c r="B52" s="42">
        <v>21</v>
      </c>
      <c r="C52" s="37"/>
      <c r="D52" s="37"/>
      <c r="E52" s="24" t="s">
        <v>35</v>
      </c>
      <c r="F52" s="24" t="s">
        <v>35</v>
      </c>
      <c r="G52" s="24" t="s">
        <v>35</v>
      </c>
      <c r="H52" s="24" t="s">
        <v>35</v>
      </c>
      <c r="I52" s="24" t="s">
        <v>35</v>
      </c>
      <c r="J52" s="24" t="s">
        <v>35</v>
      </c>
      <c r="K52" s="24" t="s">
        <v>35</v>
      </c>
      <c r="L52" s="24" t="s">
        <v>35</v>
      </c>
      <c r="M52" s="24" t="s">
        <v>35</v>
      </c>
      <c r="N52" s="24" t="s">
        <v>35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 t="str">
        <f t="shared" si="1"/>
        <v/>
      </c>
      <c r="Z52" s="27" t="str">
        <f t="shared" si="0"/>
        <v/>
      </c>
      <c r="AA52" s="43"/>
      <c r="AB52" s="45"/>
      <c r="AC52" s="41"/>
    </row>
    <row r="53" spans="2:29" x14ac:dyDescent="0.25">
      <c r="B53" s="42">
        <v>22</v>
      </c>
      <c r="C53" s="37"/>
      <c r="D53" s="37"/>
      <c r="E53" s="24">
        <v>6</v>
      </c>
      <c r="F53" s="24">
        <v>10</v>
      </c>
      <c r="G53" s="24">
        <v>8</v>
      </c>
      <c r="H53" s="24">
        <v>0</v>
      </c>
      <c r="I53" s="24">
        <v>0</v>
      </c>
      <c r="J53" s="24">
        <v>0</v>
      </c>
      <c r="K53" s="24">
        <v>0</v>
      </c>
      <c r="L53" s="24">
        <v>10</v>
      </c>
      <c r="M53" s="24">
        <v>0</v>
      </c>
      <c r="N53" s="24">
        <v>2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 t="str">
        <f t="shared" si="1"/>
        <v/>
      </c>
      <c r="Z53" s="27" t="str">
        <f t="shared" si="0"/>
        <v/>
      </c>
      <c r="AA53" s="43"/>
      <c r="AB53" s="45"/>
      <c r="AC53" s="41"/>
    </row>
    <row r="54" spans="2:29" x14ac:dyDescent="0.25">
      <c r="B54" s="42">
        <v>23</v>
      </c>
      <c r="C54" s="37"/>
      <c r="D54" s="37"/>
      <c r="E54" s="24">
        <v>0</v>
      </c>
      <c r="F54" s="24">
        <v>0</v>
      </c>
      <c r="G54" s="24">
        <v>0</v>
      </c>
      <c r="H54" s="24">
        <v>10</v>
      </c>
      <c r="I54" s="24">
        <v>10</v>
      </c>
      <c r="J54" s="24">
        <v>5</v>
      </c>
      <c r="K54" s="24">
        <v>0</v>
      </c>
      <c r="L54" s="24">
        <v>0</v>
      </c>
      <c r="M54" s="24">
        <v>0</v>
      </c>
      <c r="N54" s="24">
        <v>0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 t="str">
        <f t="shared" si="1"/>
        <v/>
      </c>
      <c r="Z54" s="27" t="str">
        <f t="shared" si="0"/>
        <v/>
      </c>
      <c r="AA54" s="43"/>
      <c r="AB54" s="45"/>
      <c r="AC54" s="41"/>
    </row>
    <row r="55" spans="2:29" ht="15.75" thickBot="1" x14ac:dyDescent="0.3">
      <c r="B55" s="42">
        <v>24</v>
      </c>
      <c r="C55" s="37"/>
      <c r="D55" s="37"/>
      <c r="E55" s="24">
        <v>10</v>
      </c>
      <c r="F55" s="24">
        <v>10</v>
      </c>
      <c r="G55" s="24">
        <v>8</v>
      </c>
      <c r="H55" s="24">
        <v>0</v>
      </c>
      <c r="I55" s="24">
        <v>0</v>
      </c>
      <c r="J55" s="24">
        <v>0</v>
      </c>
      <c r="K55" s="24">
        <v>0</v>
      </c>
      <c r="L55" s="24">
        <v>10</v>
      </c>
      <c r="M55" s="24">
        <v>0</v>
      </c>
      <c r="N55" s="24">
        <v>2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 t="str">
        <f t="shared" si="1"/>
        <v/>
      </c>
      <c r="Z55" s="27" t="str">
        <f t="shared" si="0"/>
        <v/>
      </c>
      <c r="AA55" s="43"/>
      <c r="AB55" s="46"/>
      <c r="AC55" s="41"/>
    </row>
    <row r="56" spans="2:29" x14ac:dyDescent="0.25">
      <c r="B56" s="42">
        <v>25</v>
      </c>
      <c r="C56" s="37"/>
      <c r="D56" s="37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 t="str">
        <f t="shared" si="1"/>
        <v/>
      </c>
      <c r="Z56" s="27" t="str">
        <f t="shared" si="0"/>
        <v/>
      </c>
      <c r="AA56" s="43"/>
      <c r="AB56" s="45"/>
      <c r="AC56" s="41"/>
    </row>
    <row r="57" spans="2:29" x14ac:dyDescent="0.25">
      <c r="B57" s="23">
        <v>26</v>
      </c>
      <c r="C57" s="37"/>
      <c r="D57" s="37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 t="str">
        <f t="shared" si="1"/>
        <v/>
      </c>
      <c r="Z57" s="27" t="str">
        <f t="shared" si="0"/>
        <v/>
      </c>
      <c r="AA57" s="43"/>
      <c r="AB57" s="45"/>
      <c r="AC57" s="41"/>
    </row>
    <row r="58" spans="2:29" x14ac:dyDescent="0.25">
      <c r="B58" s="23">
        <v>27</v>
      </c>
      <c r="C58" s="36"/>
      <c r="D58" s="36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6" t="str">
        <f t="shared" si="1"/>
        <v/>
      </c>
      <c r="Z58" s="27" t="str">
        <f t="shared" si="0"/>
        <v/>
      </c>
      <c r="AA58" s="43"/>
      <c r="AB58" s="45"/>
      <c r="AC58" s="41"/>
    </row>
    <row r="59" spans="2:29" x14ac:dyDescent="0.25">
      <c r="B59" s="23">
        <v>28</v>
      </c>
      <c r="C59" s="36"/>
      <c r="D59" s="36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6" t="str">
        <f t="shared" si="1"/>
        <v/>
      </c>
      <c r="Z59" s="27" t="str">
        <f>IF(AA59="X","",IF(D59=0,"",IF(Y59&lt;=49,"1",IF(Y59&lt;=59,"2",IF(Y59&lt;=69,"3",IF(Y59&lt;=84,"4",IF(Y59&lt;=100,"5")))))))</f>
        <v/>
      </c>
      <c r="AA59" s="43"/>
      <c r="AB59" s="45"/>
      <c r="AC59" s="41"/>
    </row>
    <row r="60" spans="2:29" x14ac:dyDescent="0.25">
      <c r="B60" s="23">
        <v>29</v>
      </c>
      <c r="C60" s="30"/>
      <c r="D60" s="28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 t="str">
        <f t="shared" si="1"/>
        <v/>
      </c>
      <c r="Z60" s="27" t="str">
        <f t="shared" si="0"/>
        <v/>
      </c>
      <c r="AA60" s="43"/>
      <c r="AB60" s="44"/>
      <c r="AC60" s="41"/>
    </row>
    <row r="61" spans="2:29" x14ac:dyDescent="0.25">
      <c r="B61" s="23">
        <v>30</v>
      </c>
      <c r="C61" s="30"/>
      <c r="D61" s="28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 t="str">
        <f t="shared" si="1"/>
        <v/>
      </c>
      <c r="Z61" s="27" t="str">
        <f t="shared" si="0"/>
        <v/>
      </c>
      <c r="AA61" s="39"/>
      <c r="AB61" s="40"/>
    </row>
    <row r="62" spans="2:29" x14ac:dyDescent="0.25">
      <c r="B62" s="23">
        <v>31</v>
      </c>
      <c r="C62" s="29"/>
      <c r="D62" s="28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6" t="str">
        <f>IF(AA62="X","",IF(D62=0,"",SUM(E62:X62)))</f>
        <v/>
      </c>
      <c r="Z62" s="27" t="str">
        <f t="shared" si="0"/>
        <v/>
      </c>
      <c r="AA62" s="39"/>
      <c r="AB62" s="40"/>
    </row>
    <row r="63" spans="2:29" x14ac:dyDescent="0.25">
      <c r="B63" s="23">
        <v>32</v>
      </c>
      <c r="C63" s="29"/>
      <c r="D63" s="28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 t="str">
        <f t="shared" si="1"/>
        <v/>
      </c>
      <c r="Z63" s="27" t="str">
        <f t="shared" si="0"/>
        <v/>
      </c>
      <c r="AA63" s="39"/>
      <c r="AB63" s="40"/>
    </row>
    <row r="64" spans="2:29" x14ac:dyDescent="0.25">
      <c r="B64" s="23">
        <v>33</v>
      </c>
      <c r="C64" s="29"/>
      <c r="D64" s="28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 t="str">
        <f t="shared" si="1"/>
        <v/>
      </c>
      <c r="Z64" s="27" t="str">
        <f t="shared" si="0"/>
        <v/>
      </c>
      <c r="AA64" s="39"/>
      <c r="AB64" s="40"/>
    </row>
    <row r="65" spans="2:28" x14ac:dyDescent="0.25">
      <c r="B65" s="23">
        <v>34</v>
      </c>
      <c r="C65" s="29"/>
      <c r="D65" s="28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 t="str">
        <f t="shared" si="1"/>
        <v/>
      </c>
      <c r="Z65" s="27" t="str">
        <f t="shared" si="0"/>
        <v/>
      </c>
      <c r="AA65" s="39"/>
      <c r="AB65" s="40"/>
    </row>
    <row r="66" spans="2:28" x14ac:dyDescent="0.25">
      <c r="B66" s="23">
        <v>35</v>
      </c>
      <c r="C66" s="29"/>
      <c r="D66" s="28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 t="str">
        <f t="shared" si="1"/>
        <v/>
      </c>
      <c r="Z66" s="27" t="str">
        <f>IF(AA66="X","",IF(D66=0,"",IF(Y66&lt;=49,"1",IF(Y66&lt;=59,"2",IF(Y66&lt;=69,"3",IF(Y66&lt;=84,"4",IF(Y66&lt;=100,"5")))))))</f>
        <v/>
      </c>
      <c r="AA66" s="39"/>
    </row>
    <row r="67" spans="2:28" x14ac:dyDescent="0.25">
      <c r="B67" s="23">
        <v>36</v>
      </c>
      <c r="C67" s="29"/>
      <c r="D67" s="28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6" t="str">
        <f t="shared" si="1"/>
        <v/>
      </c>
      <c r="Z67" s="27" t="str">
        <f t="shared" si="0"/>
        <v/>
      </c>
      <c r="AA67" s="39"/>
    </row>
    <row r="68" spans="2:28" x14ac:dyDescent="0.25">
      <c r="B68" s="23">
        <v>37</v>
      </c>
      <c r="C68" s="29"/>
      <c r="D68" s="28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6" t="str">
        <f t="shared" si="1"/>
        <v/>
      </c>
      <c r="Z68" s="27" t="str">
        <f t="shared" si="0"/>
        <v/>
      </c>
      <c r="AA68" s="39"/>
    </row>
    <row r="69" spans="2:28" x14ac:dyDescent="0.25">
      <c r="B69" s="23">
        <v>38</v>
      </c>
      <c r="C69" s="29"/>
      <c r="D69" s="28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6" t="str">
        <f t="shared" si="1"/>
        <v/>
      </c>
      <c r="Z69" s="27" t="str">
        <f t="shared" si="0"/>
        <v/>
      </c>
      <c r="AA69" s="39"/>
    </row>
    <row r="70" spans="2:28" x14ac:dyDescent="0.25">
      <c r="B70" s="23">
        <v>39</v>
      </c>
      <c r="C70" s="29"/>
      <c r="D70" s="28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6" t="str">
        <f t="shared" si="1"/>
        <v/>
      </c>
      <c r="Z70" s="27" t="str">
        <f t="shared" si="0"/>
        <v/>
      </c>
      <c r="AA70" s="39"/>
    </row>
    <row r="71" spans="2:28" ht="15.75" thickBot="1" x14ac:dyDescent="0.3">
      <c r="B71" s="23">
        <v>40</v>
      </c>
      <c r="C71" s="29"/>
      <c r="D71" s="28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6" t="str">
        <f t="shared" si="1"/>
        <v/>
      </c>
      <c r="Z71" s="27" t="str">
        <f t="shared" si="0"/>
        <v/>
      </c>
      <c r="AA71" s="39"/>
    </row>
    <row r="72" spans="2:28" ht="23.25" customHeight="1" thickTop="1" thickBot="1" x14ac:dyDescent="0.3">
      <c r="B72" s="100" t="s">
        <v>32</v>
      </c>
      <c r="C72" s="101"/>
      <c r="D72" s="101"/>
      <c r="E72" s="31">
        <f>IF(E8=0," ",((SUM(E32:E71)/COUNT(E32:E71))*100)/E8)</f>
        <v>52</v>
      </c>
      <c r="F72" s="32">
        <f>IF(E9=0," ",((SUM(F32:F71)/COUNT(F32:F71))*100)/E9)</f>
        <v>32.5</v>
      </c>
      <c r="G72" s="31">
        <f>IF(E10=0," ",((SUM(G32:G71)/COUNT(G32:G71))*100)/E10)</f>
        <v>29</v>
      </c>
      <c r="H72" s="32">
        <f>IF(E11=0," ",((SUM(H32:H71)/COUNT(H32:H71))*100)/E11)</f>
        <v>10</v>
      </c>
      <c r="I72" s="31">
        <f>IF(E12=0," ",((SUM(I32:I71)/COUNT(I32:I71))*100)/E12)</f>
        <v>25</v>
      </c>
      <c r="J72" s="32">
        <f>IF(E13=0," ",((SUM(J32:J71)/COUNT(J32:J71))*100)/E13)</f>
        <v>35</v>
      </c>
      <c r="K72" s="31">
        <f>IF(E14=0," ",((SUM(K32:K71)/COUNT(K32:K71))*100)/E14)</f>
        <v>10</v>
      </c>
      <c r="L72" s="32">
        <f>IF(E15=0," ",((SUM(L32:L71)/COUNT(L32:L71))*100)/E15)</f>
        <v>45</v>
      </c>
      <c r="M72" s="31">
        <f>IF(E16=0," ",((SUM(M32:M71)/COUNT(M32:M71))*100)/E16)</f>
        <v>12.5</v>
      </c>
      <c r="N72" s="31">
        <f>IF(E17=0," ",((SUM(N32:N71)/COUNT(N32:N71))*100)/E17)</f>
        <v>11.000000000000002</v>
      </c>
      <c r="O72" s="32" t="str">
        <f>IF(E18=0," ",((SUM(O32:O71)/COUNT(O32:O71))*100)/E18)</f>
        <v xml:space="preserve"> </v>
      </c>
      <c r="P72" s="31" t="str">
        <f>IF(E19=0," ",((SUM(P32:P71)/COUNT(P32:P71))*100)/E19)</f>
        <v xml:space="preserve"> </v>
      </c>
      <c r="Q72" s="32" t="str">
        <f>IF(E20=0," ",((SUM(Q32:Q71)/COUNT(Q32:Q71))*100)/E20)</f>
        <v xml:space="preserve"> </v>
      </c>
      <c r="R72" s="32" t="str">
        <f>IF(E21=0," ",((SUM(R32:R71)/COUNT(R32:R71))*100)/E21)</f>
        <v xml:space="preserve"> </v>
      </c>
      <c r="S72" s="31" t="str">
        <f>IF(E22=0," ",((SUM(S32:S71)/COUNT(S32:S71))*100)/E22)</f>
        <v xml:space="preserve"> </v>
      </c>
      <c r="T72" s="32" t="str">
        <f>IF(E23=0," ",((SUM(T32:T71)/COUNT(T32:T71))*100)/E23)</f>
        <v xml:space="preserve"> </v>
      </c>
      <c r="U72" s="32" t="str">
        <f>IF(E24=0," ",((SUM(U32:U71)/COUNT(U32:U71))*100)/E24)</f>
        <v xml:space="preserve"> </v>
      </c>
      <c r="V72" s="31" t="str">
        <f>IF(E25=0," ",((SUM(V32:V71)/COUNT(V32:V71))*100)/E25)</f>
        <v xml:space="preserve"> </v>
      </c>
      <c r="W72" s="32" t="str">
        <f>IF(E26=0," ",((SUM(W32:W71)/COUNT(W32:W71))*100)/E26)</f>
        <v xml:space="preserve"> </v>
      </c>
      <c r="X72" s="32" t="str">
        <f>IF(E27=0," ",((SUM(X32:X71)/COUNT(X32:X71))*100)/E27)</f>
        <v xml:space="preserve"> </v>
      </c>
      <c r="Y72" s="33"/>
      <c r="Z72" s="34"/>
      <c r="AA72" s="38"/>
    </row>
    <row r="73" spans="2:28" ht="15.75" thickTop="1" x14ac:dyDescent="0.25"/>
  </sheetData>
  <mergeCells count="57">
    <mergeCell ref="B72:D72"/>
    <mergeCell ref="C27:D27"/>
    <mergeCell ref="C28:D28"/>
    <mergeCell ref="B30:D30"/>
    <mergeCell ref="E30:X30"/>
    <mergeCell ref="Y30:Z30"/>
    <mergeCell ref="AA30:AA31"/>
    <mergeCell ref="C21:D21"/>
    <mergeCell ref="C22:D22"/>
    <mergeCell ref="C23:D23"/>
    <mergeCell ref="C24:D24"/>
    <mergeCell ref="C25:D25"/>
    <mergeCell ref="C26:D26"/>
    <mergeCell ref="G13:O13"/>
    <mergeCell ref="Q14:AA14"/>
    <mergeCell ref="C15:D15"/>
    <mergeCell ref="G15:M15"/>
    <mergeCell ref="N15:O15"/>
    <mergeCell ref="Q15:AA15"/>
    <mergeCell ref="C20:D20"/>
    <mergeCell ref="C14:D14"/>
    <mergeCell ref="G14:M14"/>
    <mergeCell ref="N14:O14"/>
    <mergeCell ref="C16:D16"/>
    <mergeCell ref="C17:D17"/>
    <mergeCell ref="G17:AA18"/>
    <mergeCell ref="C18:D18"/>
    <mergeCell ref="C19:D19"/>
    <mergeCell ref="B7:D7"/>
    <mergeCell ref="G7:O7"/>
    <mergeCell ref="Q7:AA7"/>
    <mergeCell ref="C8:D8"/>
    <mergeCell ref="N8:O8"/>
    <mergeCell ref="Q8:AA13"/>
    <mergeCell ref="C9:D9"/>
    <mergeCell ref="N9:O9"/>
    <mergeCell ref="C10:D10"/>
    <mergeCell ref="N10:O10"/>
    <mergeCell ref="C11:D11"/>
    <mergeCell ref="N11:O11"/>
    <mergeCell ref="C12:D12"/>
    <mergeCell ref="G12:M12"/>
    <mergeCell ref="N12:O12"/>
    <mergeCell ref="C13:D13"/>
    <mergeCell ref="B4:C4"/>
    <mergeCell ref="F4:I4"/>
    <mergeCell ref="J4:U4"/>
    <mergeCell ref="B5:C5"/>
    <mergeCell ref="F5:I5"/>
    <mergeCell ref="J5:U5"/>
    <mergeCell ref="B1:AA1"/>
    <mergeCell ref="B2:C2"/>
    <mergeCell ref="F2:I2"/>
    <mergeCell ref="L2:U2"/>
    <mergeCell ref="B3:C3"/>
    <mergeCell ref="F3:I3"/>
    <mergeCell ref="J3:U3"/>
  </mergeCells>
  <pageMargins left="0.7" right="0.7" top="0.75" bottom="0.75" header="0.3" footer="0.3"/>
  <pageSetup paperSize="9" scale="5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ntp</vt:lpstr>
    </vt:vector>
  </TitlesOfParts>
  <Company>Yeniçeri Systems.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Sony</cp:lastModifiedBy>
  <cp:lastPrinted>2021-11-10T12:56:51Z</cp:lastPrinted>
  <dcterms:created xsi:type="dcterms:W3CDTF">2015-01-13T21:12:45Z</dcterms:created>
  <dcterms:modified xsi:type="dcterms:W3CDTF">2022-01-07T15:10:36Z</dcterms:modified>
</cp:coreProperties>
</file>